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<sst xmlns="http://schemas.openxmlformats.org/spreadsheetml/2006/main" count="365" uniqueCount="98">
  <si>
    <t>ПРИЛОЖЕНИЕ 4</t>
  </si>
  <si>
    <t>КВСР</t>
  </si>
  <si>
    <t>КФСР</t>
  </si>
  <si>
    <t>КЦСР</t>
  </si>
  <si>
    <t>КВР</t>
  </si>
  <si>
    <t>Название</t>
  </si>
  <si>
    <t>1</t>
  </si>
  <si>
    <t>2</t>
  </si>
  <si>
    <t>3</t>
  </si>
  <si>
    <t>4</t>
  </si>
  <si>
    <t>5</t>
  </si>
  <si>
    <t>6</t>
  </si>
  <si>
    <t>557</t>
  </si>
  <si>
    <t>Совет депутатов Калининского района города Челябинска</t>
  </si>
  <si>
    <t>0100</t>
  </si>
  <si>
    <t/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</si>
  <si>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</si>
  <si>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</si>
  <si>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</si>
  <si>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</si>
  <si>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</si>
  <si>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0020300</t>
  </si>
  <si>
    <t>Глава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</si>
  <si>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</si>
  <si>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</si>
  <si>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</si>
  <si>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</si>
  <si>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</si>
  <si>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</si>
  <si>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</si>
  <si>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</si>
  <si>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200</t>
  </si>
  <si>
    <t>Закупка товаров, работ и услуг для государственных (муниципальных) нужд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</si>
  <si>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</si>
  <si>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</si>
  <si>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</si>
  <si>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</si>
  <si>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0021100</t>
  </si>
  <si>
    <t>Председатель представительного органа муниципального образования</t>
  </si>
  <si>
    <t>757</t>
  </si>
  <si>
    <t>Администрация Калининского района города Челябинска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</si>
  <si>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</si>
  <si>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</si>
  <si>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</si>
  <si>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</si>
  <si>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852</t>
  </si>
  <si>
    <t>Уплата прочих налогов, сборов и иных платежей</t>
  </si>
  <si>
    <t>0113</t>
  </si>
  <si>
    <t>Другие общегосударственные вопросы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</si>
  <si>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</si>
  <si>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</si>
  <si>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</si>
  <si>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</si>
  <si>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0500</t>
  </si>
  <si>
    <t>ЖИЛИЩНО-КОММУНАЛЬНОЕ ХОЗЯЙСТВО</t>
  </si>
  <si>
    <t>0503</t>
  </si>
  <si>
    <t>Благоустройство</t>
  </si>
  <si>
    <t>6200000</t>
  </si>
  <si>
    <t>6200200</t>
  </si>
  <si>
    <t>Благоустройство территории внутригородского района</t>
  </si>
  <si>
    <t>0700</t>
  </si>
  <si>
    <t>ОБРАЗОВАНИЕ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</si>
  <si>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</si>
  <si>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</si>
  <si>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</si>
  <si>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</si>
  <si>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4310100</t>
  </si>
  <si>
    <t>Проведение мероприятий для детей и молодежи</t>
  </si>
  <si>
    <t>4319400</t>
  </si>
  <si>
    <t>Мероприятия по патриотическому воспитанию граждан Российской Федерации</t>
  </si>
  <si>
    <t>0800</t>
  </si>
  <si>
    <t>КУЛЬТУРА, КИНЕМАТОГРАФИЯ</t>
  </si>
  <si>
    <t>0801</t>
  </si>
  <si>
    <t>Культура</t>
  </si>
  <si>
    <t>4400000</t>
  </si>
  <si>
    <t>Учреждения культуры и мероприятия в сфере культуры и кинематографии</t>
  </si>
  <si>
    <t>4400100</t>
  </si>
  <si>
    <t>Мероприятия в сфере культуры и кинематографии</t>
  </si>
  <si>
    <t>1100</t>
  </si>
  <si>
    <t>ФИЗИЧЕСКАЯ КУЛЬТУРА И СПОРТ</t>
  </si>
  <si>
    <t>1102</t>
  </si>
  <si>
    <t>Массовый спорт</t>
  </si>
  <si>
    <t>5120000</t>
  </si>
  <si>
    <t>Физкультурно-оздоровительная работа и спортивные мероприятия</t>
  </si>
  <si>
    <t>5129700</t>
  </si>
  <si>
    <t>Мероприятия в области спорта и физической культуры</t>
  </si>
  <si>
    <t>Всего</t>
  </si>
  <si>
    <t>Расходы бюджета Калининского внутригородского района города Челябинска по ведомственной структуре расходов бюджета за 2015 год</t>
  </si>
  <si>
    <t>(тыс. рублей)</t>
  </si>
  <si>
    <t>План</t>
  </si>
  <si>
    <t>Исполнение</t>
  </si>
  <si>
    <t>% исполнения</t>
  </si>
  <si>
    <t>Председатель Совета депутатов Калининского района</t>
  </si>
  <si>
    <t>Е.В. Глухова</t>
  </si>
  <si>
    <t>Глава Калининского района</t>
  </si>
  <si>
    <t>С.В. Колесник</t>
  </si>
  <si>
    <t>к решению Совета депутатов Калининского района</t>
  </si>
  <si>
    <t xml:space="preserve">от 11.05.2016 № 26/1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</si>
</sst>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"/>
  </numFmts>
  <fonts count="41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2" applyFont="1" applyFill="1" applyAlignment="1">
      <alignment horizontal="right" vertical="center"/>
      <protection/>
    </xf>
    <xf numFmtId="49" fontId="1" fillId="0" borderId="0" xfId="0" applyNumberFormat="1" applyFont="1" applyAlignment="1" quotePrefix="1">
      <alignment wrapText="1"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52" applyFont="1" applyBorder="1">
      <alignment/>
      <protection/>
    </xf>
    <xf numFmtId="0" fontId="2" fillId="0" borderId="10" xfId="0" applyFont="1" applyBorder="1" applyAlignment="1">
      <alignment horizontal="center" vertical="center"/>
    </xf>
    <xf numFmtId="189" fontId="2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/>
    </xf>
    <xf numFmtId="188" fontId="1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A83" sqref="A83"/>
    </sheetView>
  </sheetViews>
  <sheetFormatPr defaultColWidth="9.140625" defaultRowHeight="12.75"/>
  <cols>
    <col min="1" max="1" width="5.421875" style="0" customWidth="1"/>
    <col min="2" max="2" width="6.00390625" style="0" customWidth="1"/>
    <col min="3" max="3" width="8.140625" style="0" customWidth="1"/>
    <col min="4" max="4" width="4.8515625" style="0" customWidth="1"/>
    <col min="5" max="5" width="39.140625" style="0" customWidth="1"/>
    <col min="6" max="6" width="8.7109375" style="0" customWidth="1"/>
    <col min="7" max="7" width="8.28125" style="0" customWidth="1"/>
    <col min="8" max="8" width="6.28125" style="0" customWidth="1"/>
  </cols>
  <sheetData>
    <row r="1" ht="15.75">
      <c r="H1" s="1" t="s">
        <v>0</v>
      </c>
    </row>
    <row r="2" ht="1.5" customHeight="1">
      <c r="H2" s="1"/>
    </row>
    <row r="3" ht="15.75">
      <c r="H3" s="1" t="s">
        <v>96</v>
      </c>
    </row>
    <row r="4" ht="15.75">
      <c r="H4" s="1" t="s">
        <v>97</v>
      </c>
    </row>
    <row r="6" spans="1:8" ht="33.75" customHeight="1">
      <c r="A6" s="29" t="s">
        <v>87</v>
      </c>
      <c r="B6" s="30"/>
      <c r="C6" s="30"/>
      <c r="D6" s="30"/>
      <c r="E6" s="30"/>
      <c r="F6" s="30"/>
      <c r="G6" s="31"/>
      <c r="H6" s="31"/>
    </row>
    <row r="7" spans="1:8" ht="15.75">
      <c r="A7" s="2"/>
      <c r="B7" s="2"/>
      <c r="C7" s="2"/>
      <c r="D7" s="2"/>
      <c r="E7" s="2"/>
      <c r="G7" s="27" t="s">
        <v>88</v>
      </c>
      <c r="H7" s="28"/>
    </row>
    <row r="8" spans="1:8" ht="37.5" customHeight="1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9" t="s">
        <v>89</v>
      </c>
      <c r="G8" s="10" t="s">
        <v>90</v>
      </c>
      <c r="H8" s="10" t="s">
        <v>91</v>
      </c>
    </row>
    <row r="9" spans="1:8" ht="12.75">
      <c r="A9" s="8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  <c r="G9" s="11">
        <v>7</v>
      </c>
      <c r="H9" s="11">
        <v>8</v>
      </c>
    </row>
    <row r="10" spans="1:8" ht="24" customHeight="1">
      <c r="A10" s="3" t="s">
        <v>12</v>
      </c>
      <c r="B10" s="8"/>
      <c r="C10" s="8"/>
      <c r="D10" s="8"/>
      <c r="E10" s="4" t="s">
        <v>13</v>
      </c>
      <c r="F10" s="23">
        <f>F11</f>
        <v>2849.1</v>
      </c>
      <c r="G10" s="23">
        <f>G11</f>
        <v>2849.1</v>
      </c>
      <c r="H10" s="21">
        <f>G10/F10*100</f>
        <v>100</v>
      </c>
    </row>
    <row r="11" spans="1:8" ht="15">
      <c r="A11" s="3" t="s">
        <v>12</v>
      </c>
      <c r="B11" s="3" t="s">
        <v>14</v>
      </c>
      <c r="C11" s="3" t="s">
        <v>15</v>
      </c>
      <c r="D11" s="3" t="s">
        <v>15</v>
      </c>
      <c r="E11" s="5" t="s">
        <v>16</v>
      </c>
      <c r="F11" s="23">
        <f>F12+F17</f>
        <v>2849.1</v>
      </c>
      <c r="G11" s="23">
        <f>G12+G17</f>
        <v>2849.1</v>
      </c>
      <c r="H11" s="21">
        <f>G11/F11*100</f>
        <v>100</v>
      </c>
    </row>
    <row r="12" spans="1:8" ht="38.25" customHeight="1">
      <c r="A12" s="3" t="s">
        <v>12</v>
      </c>
      <c r="B12" s="3" t="s">
        <v>17</v>
      </c>
      <c r="C12" s="3" t="s">
        <v>15</v>
      </c>
      <c r="D12" s="3" t="s">
        <v>15</v>
      </c>
      <c r="E12" s="5" t="s">
        <v>18</v>
      </c>
      <c r="F12" s="23">
        <f aca="true" t="shared" si="0" ref="F12:G15">F13</f>
        <v>447.59999999999997</v>
      </c>
      <c r="G12" s="23">
        <f t="shared" si="0"/>
        <v>447.59999999999997</v>
      </c>
      <c r="H12" s="21">
        <f aca="true" t="shared" si="1" ref="H12:H74">G12/F12*100</f>
        <v>100</v>
      </c>
    </row>
    <row r="13" spans="1:8" ht="64.5">
      <c r="A13" s="3" t="s">
        <v>12</v>
      </c>
      <c r="B13" s="3" t="s">
        <v>17</v>
      </c>
      <c r="C13" s="3" t="s">
        <v>19</v>
      </c>
      <c r="D13" s="3" t="s">
        <v>15</v>
      </c>
      <c r="E13" s="5" t="s">
        <v>20</v>
      </c>
      <c r="F13" s="23">
        <f t="shared" si="0"/>
        <v>447.59999999999997</v>
      </c>
      <c r="G13" s="23">
        <f t="shared" si="0"/>
        <v>447.59999999999997</v>
      </c>
      <c r="H13" s="21">
        <f t="shared" si="1"/>
        <v>100</v>
      </c>
    </row>
    <row r="14" spans="1:8" ht="15">
      <c r="A14" s="3" t="s">
        <v>12</v>
      </c>
      <c r="B14" s="3" t="s">
        <v>17</v>
      </c>
      <c r="C14" s="3" t="s">
        <v>21</v>
      </c>
      <c r="D14" s="3" t="s">
        <v>15</v>
      </c>
      <c r="E14" s="5" t="s">
        <v>22</v>
      </c>
      <c r="F14" s="23">
        <f t="shared" si="0"/>
        <v>447.59999999999997</v>
      </c>
      <c r="G14" s="23">
        <f t="shared" si="0"/>
        <v>447.59999999999997</v>
      </c>
      <c r="H14" s="21">
        <f t="shared" si="1"/>
        <v>100</v>
      </c>
    </row>
    <row r="15" spans="1:8" ht="77.25">
      <c r="A15" s="3" t="s">
        <v>12</v>
      </c>
      <c r="B15" s="3" t="s">
        <v>17</v>
      </c>
      <c r="C15" s="3" t="s">
        <v>21</v>
      </c>
      <c r="D15" s="3" t="s">
        <v>23</v>
      </c>
      <c r="E15" s="5" t="s">
        <v>24</v>
      </c>
      <c r="F15" s="23">
        <f t="shared" si="0"/>
        <v>447.59999999999997</v>
      </c>
      <c r="G15" s="23">
        <f t="shared" si="0"/>
        <v>447.59999999999997</v>
      </c>
      <c r="H15" s="21">
        <f t="shared" si="1"/>
        <v>100</v>
      </c>
    </row>
    <row r="16" spans="1:8" ht="39">
      <c r="A16" s="3" t="s">
        <v>12</v>
      </c>
      <c r="B16" s="3" t="s">
        <v>17</v>
      </c>
      <c r="C16" s="3" t="s">
        <v>21</v>
      </c>
      <c r="D16" s="3" t="s">
        <v>25</v>
      </c>
      <c r="E16" s="5" t="s">
        <v>26</v>
      </c>
      <c r="F16" s="24">
        <f>911.4-463.8</f>
        <v>447.59999999999997</v>
      </c>
      <c r="G16" s="24">
        <f>911.4-463.8</f>
        <v>447.59999999999997</v>
      </c>
      <c r="H16" s="21">
        <f t="shared" si="1"/>
        <v>100</v>
      </c>
    </row>
    <row r="17" spans="1:8" ht="51" customHeight="1">
      <c r="A17" s="3" t="s">
        <v>12</v>
      </c>
      <c r="B17" s="3" t="s">
        <v>27</v>
      </c>
      <c r="C17" s="3" t="s">
        <v>15</v>
      </c>
      <c r="D17" s="3" t="s">
        <v>15</v>
      </c>
      <c r="E17" s="5" t="s">
        <v>28</v>
      </c>
      <c r="F17" s="23">
        <f>F18</f>
        <v>2401.5</v>
      </c>
      <c r="G17" s="23">
        <f>G18</f>
        <v>2401.5</v>
      </c>
      <c r="H17" s="21">
        <f t="shared" si="1"/>
        <v>100</v>
      </c>
    </row>
    <row r="18" spans="1:8" ht="62.25" customHeight="1">
      <c r="A18" s="3" t="s">
        <v>12</v>
      </c>
      <c r="B18" s="3" t="s">
        <v>27</v>
      </c>
      <c r="C18" s="3" t="s">
        <v>19</v>
      </c>
      <c r="D18" s="3" t="s">
        <v>15</v>
      </c>
      <c r="E18" s="5" t="s">
        <v>20</v>
      </c>
      <c r="F18" s="23">
        <f>F19+F25</f>
        <v>2401.5</v>
      </c>
      <c r="G18" s="23">
        <f>G19+G25</f>
        <v>2401.5</v>
      </c>
      <c r="H18" s="21">
        <f t="shared" si="1"/>
        <v>100</v>
      </c>
    </row>
    <row r="19" spans="1:8" ht="15">
      <c r="A19" s="3" t="s">
        <v>12</v>
      </c>
      <c r="B19" s="3" t="s">
        <v>27</v>
      </c>
      <c r="C19" s="3" t="s">
        <v>29</v>
      </c>
      <c r="D19" s="3" t="s">
        <v>15</v>
      </c>
      <c r="E19" s="5" t="s">
        <v>30</v>
      </c>
      <c r="F19" s="23">
        <f>F20+F22</f>
        <v>1787.1000000000001</v>
      </c>
      <c r="G19" s="23">
        <f>G20+G22</f>
        <v>1787.1000000000001</v>
      </c>
      <c r="H19" s="21">
        <f t="shared" si="1"/>
        <v>100</v>
      </c>
    </row>
    <row r="20" spans="1:8" ht="77.25">
      <c r="A20" s="3" t="s">
        <v>12</v>
      </c>
      <c r="B20" s="3" t="s">
        <v>27</v>
      </c>
      <c r="C20" s="3" t="s">
        <v>29</v>
      </c>
      <c r="D20" s="3" t="s">
        <v>23</v>
      </c>
      <c r="E20" s="5" t="s">
        <v>24</v>
      </c>
      <c r="F20" s="23">
        <f>F21</f>
        <v>1426.1000000000001</v>
      </c>
      <c r="G20" s="23">
        <f>G21</f>
        <v>1426.1000000000001</v>
      </c>
      <c r="H20" s="21">
        <f t="shared" si="1"/>
        <v>100</v>
      </c>
    </row>
    <row r="21" spans="1:8" ht="39">
      <c r="A21" s="3" t="s">
        <v>12</v>
      </c>
      <c r="B21" s="3" t="s">
        <v>27</v>
      </c>
      <c r="C21" s="3" t="s">
        <v>29</v>
      </c>
      <c r="D21" s="3" t="s">
        <v>25</v>
      </c>
      <c r="E21" s="5" t="s">
        <v>26</v>
      </c>
      <c r="F21" s="24">
        <f>1404.9+21.2</f>
        <v>1426.1000000000001</v>
      </c>
      <c r="G21" s="24">
        <f>1404.9+21.2</f>
        <v>1426.1000000000001</v>
      </c>
      <c r="H21" s="21">
        <f t="shared" si="1"/>
        <v>100</v>
      </c>
    </row>
    <row r="22" spans="1:8" ht="26.25">
      <c r="A22" s="3" t="s">
        <v>12</v>
      </c>
      <c r="B22" s="3" t="s">
        <v>27</v>
      </c>
      <c r="C22" s="3" t="s">
        <v>29</v>
      </c>
      <c r="D22" s="3" t="s">
        <v>31</v>
      </c>
      <c r="E22" s="5" t="s">
        <v>32</v>
      </c>
      <c r="F22" s="23">
        <f>F23+F24</f>
        <v>361</v>
      </c>
      <c r="G22" s="23">
        <f>G23+G24</f>
        <v>361</v>
      </c>
      <c r="H22" s="21">
        <f t="shared" si="1"/>
        <v>100</v>
      </c>
    </row>
    <row r="23" spans="1:8" ht="39">
      <c r="A23" s="3" t="s">
        <v>12</v>
      </c>
      <c r="B23" s="3" t="s">
        <v>27</v>
      </c>
      <c r="C23" s="3" t="s">
        <v>29</v>
      </c>
      <c r="D23" s="3" t="s">
        <v>33</v>
      </c>
      <c r="E23" s="5" t="s">
        <v>34</v>
      </c>
      <c r="F23" s="23">
        <f>179.2-75.2</f>
        <v>103.99999999999999</v>
      </c>
      <c r="G23" s="23">
        <f>179.2-75.2</f>
        <v>103.99999999999999</v>
      </c>
      <c r="H23" s="21">
        <f t="shared" si="1"/>
        <v>100</v>
      </c>
    </row>
    <row r="24" spans="1:8" ht="39">
      <c r="A24" s="3" t="s">
        <v>12</v>
      </c>
      <c r="B24" s="3" t="s">
        <v>27</v>
      </c>
      <c r="C24" s="3" t="s">
        <v>29</v>
      </c>
      <c r="D24" s="3" t="s">
        <v>35</v>
      </c>
      <c r="E24" s="5" t="s">
        <v>36</v>
      </c>
      <c r="F24" s="24">
        <f>353.6-96.6</f>
        <v>257</v>
      </c>
      <c r="G24" s="24">
        <f>353.6-96.6</f>
        <v>257</v>
      </c>
      <c r="H24" s="21">
        <f t="shared" si="1"/>
        <v>100</v>
      </c>
    </row>
    <row r="25" spans="1:8" ht="26.25">
      <c r="A25" s="3" t="s">
        <v>12</v>
      </c>
      <c r="B25" s="3" t="s">
        <v>27</v>
      </c>
      <c r="C25" s="3" t="s">
        <v>37</v>
      </c>
      <c r="D25" s="3" t="s">
        <v>15</v>
      </c>
      <c r="E25" s="5" t="s">
        <v>38</v>
      </c>
      <c r="F25" s="23">
        <f>F26</f>
        <v>614.4</v>
      </c>
      <c r="G25" s="23">
        <f>G26</f>
        <v>614.4</v>
      </c>
      <c r="H25" s="21">
        <f t="shared" si="1"/>
        <v>100</v>
      </c>
    </row>
    <row r="26" spans="1:8" ht="77.25">
      <c r="A26" s="3" t="s">
        <v>12</v>
      </c>
      <c r="B26" s="3" t="s">
        <v>27</v>
      </c>
      <c r="C26" s="3" t="s">
        <v>37</v>
      </c>
      <c r="D26" s="3" t="s">
        <v>23</v>
      </c>
      <c r="E26" s="5" t="s">
        <v>24</v>
      </c>
      <c r="F26" s="23">
        <f>F27</f>
        <v>614.4</v>
      </c>
      <c r="G26" s="23">
        <f>G27</f>
        <v>614.4</v>
      </c>
      <c r="H26" s="21">
        <f t="shared" si="1"/>
        <v>100</v>
      </c>
    </row>
    <row r="27" spans="1:8" ht="39">
      <c r="A27" s="3" t="s">
        <v>12</v>
      </c>
      <c r="B27" s="3" t="s">
        <v>27</v>
      </c>
      <c r="C27" s="3" t="s">
        <v>37</v>
      </c>
      <c r="D27" s="3" t="s">
        <v>25</v>
      </c>
      <c r="E27" s="5" t="s">
        <v>26</v>
      </c>
      <c r="F27" s="24">
        <f>635.6-21.2</f>
        <v>614.4</v>
      </c>
      <c r="G27" s="24">
        <f>635.6-21.2</f>
        <v>614.4</v>
      </c>
      <c r="H27" s="21">
        <f t="shared" si="1"/>
        <v>100</v>
      </c>
    </row>
    <row r="28" spans="1:8" ht="26.25">
      <c r="A28" s="3" t="s">
        <v>39</v>
      </c>
      <c r="B28" s="3" t="s">
        <v>15</v>
      </c>
      <c r="C28" s="3" t="s">
        <v>15</v>
      </c>
      <c r="D28" s="3" t="s">
        <v>15</v>
      </c>
      <c r="E28" s="6" t="s">
        <v>40</v>
      </c>
      <c r="F28" s="25">
        <f>F29+F51+F57+F66+F72</f>
        <v>64128.700000000004</v>
      </c>
      <c r="G28" s="25">
        <f>G29+G51+G57+G66+G72</f>
        <v>63085.5</v>
      </c>
      <c r="H28" s="22">
        <f t="shared" si="1"/>
        <v>98.373271249846</v>
      </c>
    </row>
    <row r="29" spans="1:8" ht="15">
      <c r="A29" s="3" t="s">
        <v>39</v>
      </c>
      <c r="B29" s="3" t="s">
        <v>14</v>
      </c>
      <c r="C29" s="3" t="s">
        <v>15</v>
      </c>
      <c r="D29" s="3" t="s">
        <v>15</v>
      </c>
      <c r="E29" s="6" t="s">
        <v>16</v>
      </c>
      <c r="F29" s="25">
        <f>F35+F45+F30</f>
        <v>25098.700000000004</v>
      </c>
      <c r="G29" s="25">
        <f>G35+G45+G30</f>
        <v>24631.900000000005</v>
      </c>
      <c r="H29" s="22">
        <f t="shared" si="1"/>
        <v>98.14014271655505</v>
      </c>
    </row>
    <row r="30" spans="1:8" ht="37.5" customHeight="1">
      <c r="A30" s="3" t="s">
        <v>39</v>
      </c>
      <c r="B30" s="3" t="s">
        <v>17</v>
      </c>
      <c r="C30" s="3" t="s">
        <v>15</v>
      </c>
      <c r="D30" s="3" t="s">
        <v>15</v>
      </c>
      <c r="E30" s="5" t="s">
        <v>18</v>
      </c>
      <c r="F30" s="25">
        <f aca="true" t="shared" si="2" ref="F30:G33">F31</f>
        <v>822.4</v>
      </c>
      <c r="G30" s="25">
        <f t="shared" si="2"/>
        <v>822.4</v>
      </c>
      <c r="H30" s="21">
        <f t="shared" si="1"/>
        <v>100</v>
      </c>
    </row>
    <row r="31" spans="1:8" ht="64.5">
      <c r="A31" s="3" t="s">
        <v>39</v>
      </c>
      <c r="B31" s="3" t="s">
        <v>17</v>
      </c>
      <c r="C31" s="3" t="s">
        <v>19</v>
      </c>
      <c r="D31" s="3" t="s">
        <v>15</v>
      </c>
      <c r="E31" s="5" t="s">
        <v>20</v>
      </c>
      <c r="F31" s="25">
        <f t="shared" si="2"/>
        <v>822.4</v>
      </c>
      <c r="G31" s="25">
        <f t="shared" si="2"/>
        <v>822.4</v>
      </c>
      <c r="H31" s="21">
        <f t="shared" si="1"/>
        <v>100</v>
      </c>
    </row>
    <row r="32" spans="1:8" ht="15">
      <c r="A32" s="3" t="s">
        <v>39</v>
      </c>
      <c r="B32" s="3" t="s">
        <v>17</v>
      </c>
      <c r="C32" s="3" t="s">
        <v>21</v>
      </c>
      <c r="D32" s="3" t="s">
        <v>15</v>
      </c>
      <c r="E32" s="5" t="s">
        <v>22</v>
      </c>
      <c r="F32" s="25">
        <f t="shared" si="2"/>
        <v>822.4</v>
      </c>
      <c r="G32" s="25">
        <f t="shared" si="2"/>
        <v>822.4</v>
      </c>
      <c r="H32" s="21">
        <f t="shared" si="1"/>
        <v>100</v>
      </c>
    </row>
    <row r="33" spans="1:8" ht="77.25">
      <c r="A33" s="3" t="s">
        <v>39</v>
      </c>
      <c r="B33" s="3" t="s">
        <v>17</v>
      </c>
      <c r="C33" s="3" t="s">
        <v>21</v>
      </c>
      <c r="D33" s="3" t="s">
        <v>23</v>
      </c>
      <c r="E33" s="5" t="s">
        <v>24</v>
      </c>
      <c r="F33" s="25">
        <f t="shared" si="2"/>
        <v>822.4</v>
      </c>
      <c r="G33" s="25">
        <f t="shared" si="2"/>
        <v>822.4</v>
      </c>
      <c r="H33" s="21">
        <f t="shared" si="1"/>
        <v>100</v>
      </c>
    </row>
    <row r="34" spans="1:8" ht="39">
      <c r="A34" s="3" t="s">
        <v>39</v>
      </c>
      <c r="B34" s="3" t="s">
        <v>17</v>
      </c>
      <c r="C34" s="3" t="s">
        <v>21</v>
      </c>
      <c r="D34" s="3" t="s">
        <v>25</v>
      </c>
      <c r="E34" s="5" t="s">
        <v>26</v>
      </c>
      <c r="F34" s="26">
        <f>891.6-69.2</f>
        <v>822.4</v>
      </c>
      <c r="G34" s="26">
        <f>891.6-69.2</f>
        <v>822.4</v>
      </c>
      <c r="H34" s="21">
        <f t="shared" si="1"/>
        <v>100</v>
      </c>
    </row>
    <row r="35" spans="1:8" ht="54" customHeight="1">
      <c r="A35" s="3" t="s">
        <v>39</v>
      </c>
      <c r="B35" s="3" t="s">
        <v>41</v>
      </c>
      <c r="C35" s="3" t="s">
        <v>15</v>
      </c>
      <c r="D35" s="3" t="s">
        <v>15</v>
      </c>
      <c r="E35" s="6" t="s">
        <v>42</v>
      </c>
      <c r="F35" s="25">
        <f>F36</f>
        <v>24188.800000000003</v>
      </c>
      <c r="G35" s="25">
        <f>G36</f>
        <v>23722.000000000004</v>
      </c>
      <c r="H35" s="22">
        <f t="shared" si="1"/>
        <v>98.07018124090489</v>
      </c>
    </row>
    <row r="36" spans="1:8" ht="64.5">
      <c r="A36" s="3" t="s">
        <v>39</v>
      </c>
      <c r="B36" s="3" t="s">
        <v>41</v>
      </c>
      <c r="C36" s="3" t="s">
        <v>19</v>
      </c>
      <c r="D36" s="3" t="s">
        <v>15</v>
      </c>
      <c r="E36" s="6" t="s">
        <v>20</v>
      </c>
      <c r="F36" s="25">
        <f>F37</f>
        <v>24188.800000000003</v>
      </c>
      <c r="G36" s="25">
        <f>G37</f>
        <v>23722.000000000004</v>
      </c>
      <c r="H36" s="22">
        <f t="shared" si="1"/>
        <v>98.07018124090489</v>
      </c>
    </row>
    <row r="37" spans="1:8" ht="15">
      <c r="A37" s="3" t="s">
        <v>39</v>
      </c>
      <c r="B37" s="3" t="s">
        <v>41</v>
      </c>
      <c r="C37" s="3" t="s">
        <v>29</v>
      </c>
      <c r="D37" s="3" t="s">
        <v>15</v>
      </c>
      <c r="E37" s="6" t="s">
        <v>30</v>
      </c>
      <c r="F37" s="25">
        <f>F38+F40+F43</f>
        <v>24188.800000000003</v>
      </c>
      <c r="G37" s="25">
        <f>G38+G40+G43</f>
        <v>23722.000000000004</v>
      </c>
      <c r="H37" s="22">
        <f t="shared" si="1"/>
        <v>98.07018124090489</v>
      </c>
    </row>
    <row r="38" spans="1:8" ht="77.25">
      <c r="A38" s="3" t="s">
        <v>39</v>
      </c>
      <c r="B38" s="3" t="s">
        <v>41</v>
      </c>
      <c r="C38" s="3" t="s">
        <v>29</v>
      </c>
      <c r="D38" s="3" t="s">
        <v>23</v>
      </c>
      <c r="E38" s="6" t="s">
        <v>24</v>
      </c>
      <c r="F38" s="25">
        <f>F39</f>
        <v>19455.600000000002</v>
      </c>
      <c r="G38" s="25">
        <f>G39</f>
        <v>19455.600000000002</v>
      </c>
      <c r="H38" s="21">
        <f t="shared" si="1"/>
        <v>100</v>
      </c>
    </row>
    <row r="39" spans="1:8" ht="39">
      <c r="A39" s="3" t="s">
        <v>39</v>
      </c>
      <c r="B39" s="3" t="s">
        <v>41</v>
      </c>
      <c r="C39" s="3" t="s">
        <v>29</v>
      </c>
      <c r="D39" s="3" t="s">
        <v>25</v>
      </c>
      <c r="E39" s="6" t="s">
        <v>26</v>
      </c>
      <c r="F39" s="26">
        <f>20347.2-891.6</f>
        <v>19455.600000000002</v>
      </c>
      <c r="G39" s="26">
        <f>20347.2-891.6</f>
        <v>19455.600000000002</v>
      </c>
      <c r="H39" s="21">
        <f t="shared" si="1"/>
        <v>100</v>
      </c>
    </row>
    <row r="40" spans="1:8" ht="26.25">
      <c r="A40" s="3" t="s">
        <v>39</v>
      </c>
      <c r="B40" s="3" t="s">
        <v>41</v>
      </c>
      <c r="C40" s="3" t="s">
        <v>29</v>
      </c>
      <c r="D40" s="3" t="s">
        <v>31</v>
      </c>
      <c r="E40" s="6" t="s">
        <v>32</v>
      </c>
      <c r="F40" s="25">
        <f>F41+F42</f>
        <v>4686.3</v>
      </c>
      <c r="G40" s="25">
        <f>G41+G42</f>
        <v>4219.5</v>
      </c>
      <c r="H40" s="22">
        <f t="shared" si="1"/>
        <v>90.03904999679918</v>
      </c>
    </row>
    <row r="41" spans="1:8" ht="39">
      <c r="A41" s="3" t="s">
        <v>39</v>
      </c>
      <c r="B41" s="3" t="s">
        <v>41</v>
      </c>
      <c r="C41" s="3" t="s">
        <v>29</v>
      </c>
      <c r="D41" s="3" t="s">
        <v>33</v>
      </c>
      <c r="E41" s="6" t="s">
        <v>34</v>
      </c>
      <c r="F41" s="25">
        <f>1582.8-772.7</f>
        <v>810.0999999999999</v>
      </c>
      <c r="G41" s="25">
        <v>754.7</v>
      </c>
      <c r="H41" s="22">
        <f t="shared" si="1"/>
        <v>93.16133810640663</v>
      </c>
    </row>
    <row r="42" spans="1:8" ht="39">
      <c r="A42" s="3" t="s">
        <v>39</v>
      </c>
      <c r="B42" s="3" t="s">
        <v>41</v>
      </c>
      <c r="C42" s="3" t="s">
        <v>29</v>
      </c>
      <c r="D42" s="3" t="s">
        <v>35</v>
      </c>
      <c r="E42" s="6" t="s">
        <v>36</v>
      </c>
      <c r="F42" s="26">
        <f>4305.1+205.7-634.6</f>
        <v>3876.2000000000003</v>
      </c>
      <c r="G42" s="26">
        <v>3464.8</v>
      </c>
      <c r="H42" s="22">
        <f t="shared" si="1"/>
        <v>89.3865125638512</v>
      </c>
    </row>
    <row r="43" spans="1:8" ht="15">
      <c r="A43" s="3" t="s">
        <v>39</v>
      </c>
      <c r="B43" s="3" t="s">
        <v>41</v>
      </c>
      <c r="C43" s="3" t="s">
        <v>29</v>
      </c>
      <c r="D43" s="3" t="s">
        <v>43</v>
      </c>
      <c r="E43" s="6" t="s">
        <v>44</v>
      </c>
      <c r="F43" s="25">
        <f>F44</f>
        <v>46.9</v>
      </c>
      <c r="G43" s="25">
        <f>G44</f>
        <v>46.9</v>
      </c>
      <c r="H43" s="21">
        <f t="shared" si="1"/>
        <v>100</v>
      </c>
    </row>
    <row r="44" spans="1:8" ht="26.25">
      <c r="A44" s="3" t="s">
        <v>39</v>
      </c>
      <c r="B44" s="3" t="s">
        <v>41</v>
      </c>
      <c r="C44" s="3" t="s">
        <v>29</v>
      </c>
      <c r="D44" s="3" t="s">
        <v>45</v>
      </c>
      <c r="E44" s="6" t="s">
        <v>46</v>
      </c>
      <c r="F44" s="25">
        <v>46.9</v>
      </c>
      <c r="G44" s="25">
        <v>46.9</v>
      </c>
      <c r="H44" s="21">
        <f t="shared" si="1"/>
        <v>100</v>
      </c>
    </row>
    <row r="45" spans="1:8" ht="15">
      <c r="A45" s="3" t="s">
        <v>39</v>
      </c>
      <c r="B45" s="3" t="s">
        <v>47</v>
      </c>
      <c r="C45" s="3" t="s">
        <v>15</v>
      </c>
      <c r="D45" s="3" t="s">
        <v>15</v>
      </c>
      <c r="E45" s="6" t="s">
        <v>48</v>
      </c>
      <c r="F45" s="25">
        <f aca="true" t="shared" si="3" ref="F45:G47">F46</f>
        <v>87.50000000000004</v>
      </c>
      <c r="G45" s="25">
        <f t="shared" si="3"/>
        <v>87.50000000000004</v>
      </c>
      <c r="H45" s="21">
        <f t="shared" si="1"/>
        <v>100</v>
      </c>
    </row>
    <row r="46" spans="1:8" ht="39">
      <c r="A46" s="3" t="s">
        <v>39</v>
      </c>
      <c r="B46" s="3" t="s">
        <v>47</v>
      </c>
      <c r="C46" s="3" t="s">
        <v>49</v>
      </c>
      <c r="D46" s="3" t="s">
        <v>15</v>
      </c>
      <c r="E46" s="6" t="s">
        <v>50</v>
      </c>
      <c r="F46" s="25">
        <f t="shared" si="3"/>
        <v>87.50000000000004</v>
      </c>
      <c r="G46" s="25">
        <f t="shared" si="3"/>
        <v>87.50000000000004</v>
      </c>
      <c r="H46" s="21">
        <f t="shared" si="1"/>
        <v>100</v>
      </c>
    </row>
    <row r="47" spans="1:8" ht="15" customHeight="1">
      <c r="A47" s="3" t="s">
        <v>39</v>
      </c>
      <c r="B47" s="3" t="s">
        <v>47</v>
      </c>
      <c r="C47" s="3" t="s">
        <v>51</v>
      </c>
      <c r="D47" s="3" t="s">
        <v>15</v>
      </c>
      <c r="E47" s="6" t="s">
        <v>52</v>
      </c>
      <c r="F47" s="25">
        <f t="shared" si="3"/>
        <v>87.50000000000004</v>
      </c>
      <c r="G47" s="25">
        <f t="shared" si="3"/>
        <v>87.50000000000004</v>
      </c>
      <c r="H47" s="21">
        <f t="shared" si="1"/>
        <v>100</v>
      </c>
    </row>
    <row r="48" spans="1:8" ht="26.25">
      <c r="A48" s="3" t="s">
        <v>39</v>
      </c>
      <c r="B48" s="3" t="s">
        <v>47</v>
      </c>
      <c r="C48" s="3" t="s">
        <v>51</v>
      </c>
      <c r="D48" s="3" t="s">
        <v>31</v>
      </c>
      <c r="E48" s="6" t="s">
        <v>32</v>
      </c>
      <c r="F48" s="25">
        <f>F49+F50</f>
        <v>87.50000000000004</v>
      </c>
      <c r="G48" s="25">
        <f>G49+G50</f>
        <v>87.50000000000004</v>
      </c>
      <c r="H48" s="21">
        <f t="shared" si="1"/>
        <v>100</v>
      </c>
    </row>
    <row r="49" spans="1:8" ht="39">
      <c r="A49" s="3" t="s">
        <v>39</v>
      </c>
      <c r="B49" s="3" t="s">
        <v>47</v>
      </c>
      <c r="C49" s="3" t="s">
        <v>51</v>
      </c>
      <c r="D49" s="3" t="s">
        <v>33</v>
      </c>
      <c r="E49" s="6" t="s">
        <v>34</v>
      </c>
      <c r="F49" s="25">
        <f>25-4.7</f>
        <v>20.3</v>
      </c>
      <c r="G49" s="25">
        <f>25-4.7</f>
        <v>20.3</v>
      </c>
      <c r="H49" s="21">
        <f t="shared" si="1"/>
        <v>100</v>
      </c>
    </row>
    <row r="50" spans="1:8" ht="39">
      <c r="A50" s="3" t="s">
        <v>39</v>
      </c>
      <c r="B50" s="3" t="s">
        <v>47</v>
      </c>
      <c r="C50" s="3" t="s">
        <v>51</v>
      </c>
      <c r="D50" s="3" t="s">
        <v>35</v>
      </c>
      <c r="E50" s="6" t="s">
        <v>36</v>
      </c>
      <c r="F50" s="25">
        <f>449.6-382.4</f>
        <v>67.20000000000005</v>
      </c>
      <c r="G50" s="25">
        <f>449.6-382.4</f>
        <v>67.20000000000005</v>
      </c>
      <c r="H50" s="21">
        <f t="shared" si="1"/>
        <v>100</v>
      </c>
    </row>
    <row r="51" spans="1:8" ht="17.25" customHeight="1">
      <c r="A51" s="3" t="s">
        <v>39</v>
      </c>
      <c r="B51" s="3" t="s">
        <v>53</v>
      </c>
      <c r="C51" s="3" t="s">
        <v>15</v>
      </c>
      <c r="D51" s="3" t="s">
        <v>15</v>
      </c>
      <c r="E51" s="6" t="s">
        <v>54</v>
      </c>
      <c r="F51" s="25">
        <f aca="true" t="shared" si="4" ref="F51:G55">F52</f>
        <v>37974.8</v>
      </c>
      <c r="G51" s="25">
        <f t="shared" si="4"/>
        <v>37398.4</v>
      </c>
      <c r="H51" s="22">
        <f t="shared" si="1"/>
        <v>98.48215132140261</v>
      </c>
    </row>
    <row r="52" spans="1:8" ht="15">
      <c r="A52" s="3" t="s">
        <v>39</v>
      </c>
      <c r="B52" s="3" t="s">
        <v>55</v>
      </c>
      <c r="C52" s="3" t="s">
        <v>15</v>
      </c>
      <c r="D52" s="3" t="s">
        <v>15</v>
      </c>
      <c r="E52" s="6" t="s">
        <v>56</v>
      </c>
      <c r="F52" s="25">
        <f t="shared" si="4"/>
        <v>37974.8</v>
      </c>
      <c r="G52" s="25">
        <f t="shared" si="4"/>
        <v>37398.4</v>
      </c>
      <c r="H52" s="22">
        <f t="shared" si="1"/>
        <v>98.48215132140261</v>
      </c>
    </row>
    <row r="53" spans="1:8" ht="15">
      <c r="A53" s="3" t="s">
        <v>39</v>
      </c>
      <c r="B53" s="3" t="s">
        <v>55</v>
      </c>
      <c r="C53" s="3" t="s">
        <v>57</v>
      </c>
      <c r="D53" s="3" t="s">
        <v>15</v>
      </c>
      <c r="E53" s="6" t="s">
        <v>56</v>
      </c>
      <c r="F53" s="25">
        <f t="shared" si="4"/>
        <v>37974.8</v>
      </c>
      <c r="G53" s="25">
        <f t="shared" si="4"/>
        <v>37398.4</v>
      </c>
      <c r="H53" s="22">
        <f t="shared" si="1"/>
        <v>98.48215132140261</v>
      </c>
    </row>
    <row r="54" spans="1:8" ht="26.25">
      <c r="A54" s="3" t="s">
        <v>39</v>
      </c>
      <c r="B54" s="3" t="s">
        <v>55</v>
      </c>
      <c r="C54" s="3" t="s">
        <v>58</v>
      </c>
      <c r="D54" s="3" t="s">
        <v>15</v>
      </c>
      <c r="E54" s="6" t="s">
        <v>59</v>
      </c>
      <c r="F54" s="25">
        <f t="shared" si="4"/>
        <v>37974.8</v>
      </c>
      <c r="G54" s="25">
        <f t="shared" si="4"/>
        <v>37398.4</v>
      </c>
      <c r="H54" s="22">
        <f t="shared" si="1"/>
        <v>98.48215132140261</v>
      </c>
    </row>
    <row r="55" spans="1:8" ht="26.25">
      <c r="A55" s="3" t="s">
        <v>39</v>
      </c>
      <c r="B55" s="3" t="s">
        <v>55</v>
      </c>
      <c r="C55" s="3" t="s">
        <v>58</v>
      </c>
      <c r="D55" s="3" t="s">
        <v>31</v>
      </c>
      <c r="E55" s="6" t="s">
        <v>32</v>
      </c>
      <c r="F55" s="25">
        <f t="shared" si="4"/>
        <v>37974.8</v>
      </c>
      <c r="G55" s="25">
        <f t="shared" si="4"/>
        <v>37398.4</v>
      </c>
      <c r="H55" s="22">
        <f t="shared" si="1"/>
        <v>98.48215132140261</v>
      </c>
    </row>
    <row r="56" spans="1:8" ht="39">
      <c r="A56" s="3" t="s">
        <v>39</v>
      </c>
      <c r="B56" s="3" t="s">
        <v>55</v>
      </c>
      <c r="C56" s="3" t="s">
        <v>58</v>
      </c>
      <c r="D56" s="3" t="s">
        <v>35</v>
      </c>
      <c r="E56" s="6" t="s">
        <v>36</v>
      </c>
      <c r="F56" s="25">
        <f>9261.5+30000-1286.7</f>
        <v>37974.8</v>
      </c>
      <c r="G56" s="25">
        <v>37398.4</v>
      </c>
      <c r="H56" s="22">
        <f t="shared" si="1"/>
        <v>98.48215132140261</v>
      </c>
    </row>
    <row r="57" spans="1:8" ht="15">
      <c r="A57" s="3" t="s">
        <v>39</v>
      </c>
      <c r="B57" s="3" t="s">
        <v>60</v>
      </c>
      <c r="C57" s="3" t="s">
        <v>15</v>
      </c>
      <c r="D57" s="3" t="s">
        <v>15</v>
      </c>
      <c r="E57" s="6" t="s">
        <v>61</v>
      </c>
      <c r="F57" s="25">
        <f>F58</f>
        <v>131.79999999999998</v>
      </c>
      <c r="G57" s="25">
        <f>G58</f>
        <v>131.79999999999998</v>
      </c>
      <c r="H57" s="21">
        <f t="shared" si="1"/>
        <v>100</v>
      </c>
    </row>
    <row r="58" spans="1:8" ht="15.75" customHeight="1">
      <c r="A58" s="3" t="s">
        <v>39</v>
      </c>
      <c r="B58" s="3" t="s">
        <v>62</v>
      </c>
      <c r="C58" s="3" t="s">
        <v>15</v>
      </c>
      <c r="D58" s="3" t="s">
        <v>15</v>
      </c>
      <c r="E58" s="6" t="s">
        <v>63</v>
      </c>
      <c r="F58" s="25">
        <f>F59</f>
        <v>131.79999999999998</v>
      </c>
      <c r="G58" s="25">
        <f>G59</f>
        <v>131.79999999999998</v>
      </c>
      <c r="H58" s="21">
        <f t="shared" si="1"/>
        <v>100</v>
      </c>
    </row>
    <row r="59" spans="1:8" ht="26.25">
      <c r="A59" s="3" t="s">
        <v>39</v>
      </c>
      <c r="B59" s="3" t="s">
        <v>62</v>
      </c>
      <c r="C59" s="3" t="s">
        <v>64</v>
      </c>
      <c r="D59" s="3" t="s">
        <v>15</v>
      </c>
      <c r="E59" s="6" t="s">
        <v>65</v>
      </c>
      <c r="F59" s="25">
        <f>F60+F63</f>
        <v>131.79999999999998</v>
      </c>
      <c r="G59" s="25">
        <f>G60+G63</f>
        <v>131.79999999999998</v>
      </c>
      <c r="H59" s="21">
        <f t="shared" si="1"/>
        <v>100</v>
      </c>
    </row>
    <row r="60" spans="1:8" ht="16.5" customHeight="1">
      <c r="A60" s="3" t="s">
        <v>39</v>
      </c>
      <c r="B60" s="3" t="s">
        <v>62</v>
      </c>
      <c r="C60" s="3" t="s">
        <v>66</v>
      </c>
      <c r="D60" s="3" t="s">
        <v>15</v>
      </c>
      <c r="E60" s="6" t="s">
        <v>67</v>
      </c>
      <c r="F60" s="25">
        <f>F61</f>
        <v>114.6</v>
      </c>
      <c r="G60" s="25">
        <f>G61</f>
        <v>114.6</v>
      </c>
      <c r="H60" s="21">
        <f t="shared" si="1"/>
        <v>100</v>
      </c>
    </row>
    <row r="61" spans="1:8" ht="26.25">
      <c r="A61" s="3" t="s">
        <v>39</v>
      </c>
      <c r="B61" s="3" t="s">
        <v>62</v>
      </c>
      <c r="C61" s="3" t="s">
        <v>66</v>
      </c>
      <c r="D61" s="3" t="s">
        <v>31</v>
      </c>
      <c r="E61" s="6" t="s">
        <v>32</v>
      </c>
      <c r="F61" s="25">
        <f>F62</f>
        <v>114.6</v>
      </c>
      <c r="G61" s="25">
        <f>G62</f>
        <v>114.6</v>
      </c>
      <c r="H61" s="21">
        <f t="shared" si="1"/>
        <v>100</v>
      </c>
    </row>
    <row r="62" spans="1:8" ht="39">
      <c r="A62" s="3" t="s">
        <v>39</v>
      </c>
      <c r="B62" s="3" t="s">
        <v>62</v>
      </c>
      <c r="C62" s="3" t="s">
        <v>66</v>
      </c>
      <c r="D62" s="3" t="s">
        <v>35</v>
      </c>
      <c r="E62" s="6" t="s">
        <v>36</v>
      </c>
      <c r="F62" s="25">
        <f>166.2-51.6</f>
        <v>114.6</v>
      </c>
      <c r="G62" s="25">
        <f>166.2-51.6</f>
        <v>114.6</v>
      </c>
      <c r="H62" s="21">
        <f t="shared" si="1"/>
        <v>100</v>
      </c>
    </row>
    <row r="63" spans="1:8" ht="27" customHeight="1">
      <c r="A63" s="3" t="s">
        <v>39</v>
      </c>
      <c r="B63" s="3" t="s">
        <v>62</v>
      </c>
      <c r="C63" s="3" t="s">
        <v>68</v>
      </c>
      <c r="D63" s="3" t="s">
        <v>15</v>
      </c>
      <c r="E63" s="6" t="s">
        <v>69</v>
      </c>
      <c r="F63" s="25">
        <f>F64</f>
        <v>17.2</v>
      </c>
      <c r="G63" s="25">
        <f>G64</f>
        <v>17.2</v>
      </c>
      <c r="H63" s="21">
        <f t="shared" si="1"/>
        <v>100</v>
      </c>
    </row>
    <row r="64" spans="1:8" ht="26.25">
      <c r="A64" s="3" t="s">
        <v>39</v>
      </c>
      <c r="B64" s="3" t="s">
        <v>62</v>
      </c>
      <c r="C64" s="3" t="s">
        <v>68</v>
      </c>
      <c r="D64" s="3" t="s">
        <v>31</v>
      </c>
      <c r="E64" s="6" t="s">
        <v>32</v>
      </c>
      <c r="F64" s="25">
        <f>F65</f>
        <v>17.2</v>
      </c>
      <c r="G64" s="25">
        <f>G65</f>
        <v>17.2</v>
      </c>
      <c r="H64" s="21">
        <f t="shared" si="1"/>
        <v>100</v>
      </c>
    </row>
    <row r="65" spans="1:8" ht="39">
      <c r="A65" s="3" t="s">
        <v>39</v>
      </c>
      <c r="B65" s="3" t="s">
        <v>62</v>
      </c>
      <c r="C65" s="3" t="s">
        <v>68</v>
      </c>
      <c r="D65" s="3" t="s">
        <v>35</v>
      </c>
      <c r="E65" s="6" t="s">
        <v>36</v>
      </c>
      <c r="F65" s="25">
        <f>19.3-2.1</f>
        <v>17.2</v>
      </c>
      <c r="G65" s="25">
        <f>19.3-2.1</f>
        <v>17.2</v>
      </c>
      <c r="H65" s="21">
        <f t="shared" si="1"/>
        <v>100</v>
      </c>
    </row>
    <row r="66" spans="1:8" ht="15">
      <c r="A66" s="3" t="s">
        <v>39</v>
      </c>
      <c r="B66" s="3" t="s">
        <v>70</v>
      </c>
      <c r="C66" s="3" t="s">
        <v>15</v>
      </c>
      <c r="D66" s="3" t="s">
        <v>15</v>
      </c>
      <c r="E66" s="6" t="s">
        <v>71</v>
      </c>
      <c r="F66" s="25">
        <f aca="true" t="shared" si="5" ref="F66:G70">F67</f>
        <v>663.2</v>
      </c>
      <c r="G66" s="25">
        <f t="shared" si="5"/>
        <v>663.2</v>
      </c>
      <c r="H66" s="21">
        <f t="shared" si="1"/>
        <v>100</v>
      </c>
    </row>
    <row r="67" spans="1:8" ht="15">
      <c r="A67" s="3" t="s">
        <v>39</v>
      </c>
      <c r="B67" s="3" t="s">
        <v>72</v>
      </c>
      <c r="C67" s="3" t="s">
        <v>15</v>
      </c>
      <c r="D67" s="3" t="s">
        <v>15</v>
      </c>
      <c r="E67" s="6" t="s">
        <v>73</v>
      </c>
      <c r="F67" s="25">
        <f t="shared" si="5"/>
        <v>663.2</v>
      </c>
      <c r="G67" s="25">
        <f t="shared" si="5"/>
        <v>663.2</v>
      </c>
      <c r="H67" s="21">
        <f t="shared" si="1"/>
        <v>100</v>
      </c>
    </row>
    <row r="68" spans="1:8" ht="26.25">
      <c r="A68" s="3" t="s">
        <v>39</v>
      </c>
      <c r="B68" s="3" t="s">
        <v>72</v>
      </c>
      <c r="C68" s="3" t="s">
        <v>74</v>
      </c>
      <c r="D68" s="3" t="s">
        <v>15</v>
      </c>
      <c r="E68" s="6" t="s">
        <v>75</v>
      </c>
      <c r="F68" s="25">
        <f t="shared" si="5"/>
        <v>663.2</v>
      </c>
      <c r="G68" s="25">
        <f t="shared" si="5"/>
        <v>663.2</v>
      </c>
      <c r="H68" s="21">
        <f t="shared" si="1"/>
        <v>100</v>
      </c>
    </row>
    <row r="69" spans="1:8" ht="26.25">
      <c r="A69" s="3" t="s">
        <v>39</v>
      </c>
      <c r="B69" s="3" t="s">
        <v>72</v>
      </c>
      <c r="C69" s="3" t="s">
        <v>76</v>
      </c>
      <c r="D69" s="3" t="s">
        <v>15</v>
      </c>
      <c r="E69" s="6" t="s">
        <v>77</v>
      </c>
      <c r="F69" s="25">
        <f t="shared" si="5"/>
        <v>663.2</v>
      </c>
      <c r="G69" s="25">
        <f t="shared" si="5"/>
        <v>663.2</v>
      </c>
      <c r="H69" s="21">
        <f t="shared" si="1"/>
        <v>100</v>
      </c>
    </row>
    <row r="70" spans="1:8" ht="26.25">
      <c r="A70" s="3" t="s">
        <v>39</v>
      </c>
      <c r="B70" s="3" t="s">
        <v>72</v>
      </c>
      <c r="C70" s="3" t="s">
        <v>76</v>
      </c>
      <c r="D70" s="3" t="s">
        <v>31</v>
      </c>
      <c r="E70" s="6" t="s">
        <v>32</v>
      </c>
      <c r="F70" s="25">
        <f t="shared" si="5"/>
        <v>663.2</v>
      </c>
      <c r="G70" s="25">
        <f t="shared" si="5"/>
        <v>663.2</v>
      </c>
      <c r="H70" s="21">
        <f t="shared" si="1"/>
        <v>100</v>
      </c>
    </row>
    <row r="71" spans="1:8" ht="39">
      <c r="A71" s="3" t="s">
        <v>39</v>
      </c>
      <c r="B71" s="3" t="s">
        <v>72</v>
      </c>
      <c r="C71" s="3" t="s">
        <v>76</v>
      </c>
      <c r="D71" s="3" t="s">
        <v>35</v>
      </c>
      <c r="E71" s="6" t="s">
        <v>36</v>
      </c>
      <c r="F71" s="25">
        <f>901.9-238.7</f>
        <v>663.2</v>
      </c>
      <c r="G71" s="25">
        <f>901.9-238.7</f>
        <v>663.2</v>
      </c>
      <c r="H71" s="21">
        <f t="shared" si="1"/>
        <v>100</v>
      </c>
    </row>
    <row r="72" spans="1:8" ht="15">
      <c r="A72" s="3" t="s">
        <v>39</v>
      </c>
      <c r="B72" s="3" t="s">
        <v>78</v>
      </c>
      <c r="C72" s="3" t="s">
        <v>15</v>
      </c>
      <c r="D72" s="3" t="s">
        <v>15</v>
      </c>
      <c r="E72" s="6" t="s">
        <v>79</v>
      </c>
      <c r="F72" s="25">
        <f aca="true" t="shared" si="6" ref="F72:G76">F73</f>
        <v>260.2</v>
      </c>
      <c r="G72" s="25">
        <f t="shared" si="6"/>
        <v>260.2</v>
      </c>
      <c r="H72" s="21">
        <f t="shared" si="1"/>
        <v>100</v>
      </c>
    </row>
    <row r="73" spans="1:8" ht="15">
      <c r="A73" s="3" t="s">
        <v>39</v>
      </c>
      <c r="B73" s="3" t="s">
        <v>80</v>
      </c>
      <c r="C73" s="3" t="s">
        <v>15</v>
      </c>
      <c r="D73" s="3" t="s">
        <v>15</v>
      </c>
      <c r="E73" s="6" t="s">
        <v>81</v>
      </c>
      <c r="F73" s="25">
        <f t="shared" si="6"/>
        <v>260.2</v>
      </c>
      <c r="G73" s="25">
        <f t="shared" si="6"/>
        <v>260.2</v>
      </c>
      <c r="H73" s="21">
        <f t="shared" si="1"/>
        <v>100</v>
      </c>
    </row>
    <row r="74" spans="1:8" ht="26.25">
      <c r="A74" s="3" t="s">
        <v>39</v>
      </c>
      <c r="B74" s="3" t="s">
        <v>80</v>
      </c>
      <c r="C74" s="3" t="s">
        <v>82</v>
      </c>
      <c r="D74" s="3" t="s">
        <v>15</v>
      </c>
      <c r="E74" s="6" t="s">
        <v>83</v>
      </c>
      <c r="F74" s="25">
        <f t="shared" si="6"/>
        <v>260.2</v>
      </c>
      <c r="G74" s="25">
        <f t="shared" si="6"/>
        <v>260.2</v>
      </c>
      <c r="H74" s="21">
        <f t="shared" si="1"/>
        <v>100</v>
      </c>
    </row>
    <row r="75" spans="1:8" ht="26.25">
      <c r="A75" s="3" t="s">
        <v>39</v>
      </c>
      <c r="B75" s="3" t="s">
        <v>80</v>
      </c>
      <c r="C75" s="3" t="s">
        <v>84</v>
      </c>
      <c r="D75" s="3" t="s">
        <v>15</v>
      </c>
      <c r="E75" s="6" t="s">
        <v>85</v>
      </c>
      <c r="F75" s="25">
        <f t="shared" si="6"/>
        <v>260.2</v>
      </c>
      <c r="G75" s="25">
        <f t="shared" si="6"/>
        <v>260.2</v>
      </c>
      <c r="H75" s="21">
        <f>G75/F75*100</f>
        <v>100</v>
      </c>
    </row>
    <row r="76" spans="1:8" ht="26.25">
      <c r="A76" s="3" t="s">
        <v>39</v>
      </c>
      <c r="B76" s="3" t="s">
        <v>80</v>
      </c>
      <c r="C76" s="3" t="s">
        <v>84</v>
      </c>
      <c r="D76" s="3" t="s">
        <v>31</v>
      </c>
      <c r="E76" s="6" t="s">
        <v>32</v>
      </c>
      <c r="F76" s="25">
        <f t="shared" si="6"/>
        <v>260.2</v>
      </c>
      <c r="G76" s="25">
        <f t="shared" si="6"/>
        <v>260.2</v>
      </c>
      <c r="H76" s="21">
        <f>G76/F76*100</f>
        <v>100</v>
      </c>
    </row>
    <row r="77" spans="1:8" ht="39">
      <c r="A77" s="3" t="s">
        <v>39</v>
      </c>
      <c r="B77" s="3" t="s">
        <v>80</v>
      </c>
      <c r="C77" s="3" t="s">
        <v>84</v>
      </c>
      <c r="D77" s="3" t="s">
        <v>35</v>
      </c>
      <c r="E77" s="6" t="s">
        <v>36</v>
      </c>
      <c r="F77" s="25">
        <f>315.5-55.3</f>
        <v>260.2</v>
      </c>
      <c r="G77" s="25">
        <f>315.5-55.3</f>
        <v>260.2</v>
      </c>
      <c r="H77" s="21">
        <f>G77/F77*100</f>
        <v>100</v>
      </c>
    </row>
    <row r="78" spans="1:8" ht="15">
      <c r="A78" s="3" t="s">
        <v>15</v>
      </c>
      <c r="B78" s="3" t="s">
        <v>15</v>
      </c>
      <c r="C78" s="3" t="s">
        <v>15</v>
      </c>
      <c r="D78" s="3" t="s">
        <v>15</v>
      </c>
      <c r="E78" s="6" t="s">
        <v>86</v>
      </c>
      <c r="F78" s="25">
        <f>F10+F28</f>
        <v>66977.8</v>
      </c>
      <c r="G78" s="25">
        <f>G10+G28</f>
        <v>65934.6</v>
      </c>
      <c r="H78" s="22">
        <f>G78/F78*100</f>
        <v>98.44246899719012</v>
      </c>
    </row>
    <row r="81" spans="1:8" ht="15">
      <c r="A81" s="12" t="s">
        <v>92</v>
      </c>
      <c r="B81" s="13"/>
      <c r="D81" s="32"/>
      <c r="E81" s="32"/>
      <c r="G81" s="14" t="s">
        <v>93</v>
      </c>
      <c r="H81" s="32"/>
    </row>
    <row r="82" spans="1:7" ht="15">
      <c r="A82" s="15"/>
      <c r="B82" s="16"/>
      <c r="D82" s="18"/>
      <c r="G82" s="17"/>
    </row>
    <row r="83" spans="1:8" ht="15">
      <c r="A83" s="19" t="s">
        <v>94</v>
      </c>
      <c r="B83" s="33"/>
      <c r="C83" s="32"/>
      <c r="E83" s="32"/>
      <c r="G83" s="20" t="s">
        <v>95</v>
      </c>
      <c r="H83" s="32"/>
    </row>
  </sheetData>
  <sheetProtection/>
  <mergeCells count="2">
    <mergeCell ref="G7:H7"/>
    <mergeCell ref="A6:H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2016-03-15T08:40:30Z</cp:lastPrinted>
  <dcterms:created xsi:type="dcterms:W3CDTF">1996-10-08T23:32:33Z</dcterms:created>
  <dcterms:modified xsi:type="dcterms:W3CDTF">2016-05-11T11:08:09Z</dcterms:modified>
  <cp:category/>
  <cp:version/>
  <cp:contentType/>
  <cp:contentStatus/>
</cp:coreProperties>
</file>