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<sst xmlns="http://schemas.openxmlformats.org/spreadsheetml/2006/main" count="201" uniqueCount="84">
  <si>
    <t>ПРИЛОЖЕНИЕ 5</t>
  </si>
  <si>
    <t>Раздел,подраздел</t>
  </si>
  <si>
    <t>Целевая статья</t>
  </si>
  <si>
    <t>Группа вида расхода</t>
  </si>
  <si>
    <t>Наименование</t>
  </si>
  <si>
    <t>1</t>
  </si>
  <si>
    <t>2</t>
  </si>
  <si>
    <t>3</t>
  </si>
  <si>
    <t>4</t>
  </si>
  <si>
    <t>0100</t>
  </si>
  <si>
    <t/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</si>
  <si>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</si>
  <si>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</si>
  <si>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</si>
  <si>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</si>
  <si>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</si>
  <si>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0020300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</si>
  <si>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</si>
  <si>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</si>
  <si>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</si>
  <si>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</si>
  <si>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</si>
  <si>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</si>
  <si>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</si>
  <si>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200</t>
  </si>
  <si>
    <t>Закупка товаров, работ и услуг для государственных (муниципальных) нужд</t>
  </si>
  <si>
    <t>0021100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</si>
  <si>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</si>
  <si>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</si>
  <si>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</si>
  <si>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</si>
  <si>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</si>
  <si>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0113</t>
  </si>
  <si>
    <t>Другие общегосударственные вопросы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</si>
  <si>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</si>
  <si>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</si>
  <si>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</si>
  <si>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</si>
  <si>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0500</t>
  </si>
  <si>
    <t>ЖИЛИЩНО-КОММУНАЛЬНОЕ ХОЗЯЙСТВО</t>
  </si>
  <si>
    <t>0503</t>
  </si>
  <si>
    <t>Благоустройство</t>
  </si>
  <si>
    <t>6200000</t>
  </si>
  <si>
    <t>6200200</t>
  </si>
  <si>
    <t>Благоустройство территории внутригородского района</t>
  </si>
  <si>
    <t>0700</t>
  </si>
  <si>
    <t>ОБРАЗОВАНИЕ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</si>
  <si>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</si>
  <si>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</si>
  <si>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</si>
  <si>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</si>
  <si>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</si>
  <si>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</si>
  <si>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4319400</t>
  </si>
  <si>
    <t>Мероприятия по патриотическому воспитанию граждан Российской Федерации</t>
  </si>
  <si>
    <t>0800</t>
  </si>
  <si>
    <t>КУЛЬТУРА, КИНЕМАТОГРАФИЯ</t>
  </si>
  <si>
    <t>0801</t>
  </si>
  <si>
    <t>Культура</t>
  </si>
  <si>
    <t>4400000</t>
  </si>
  <si>
    <t>Учреждения культуры и мероприятия в сфере культуры и кинематографии</t>
  </si>
  <si>
    <t>4400100</t>
  </si>
  <si>
    <t>Мероприятия в сфере культуры и кинематографии</t>
  </si>
  <si>
    <t>1100</t>
  </si>
  <si>
    <t>ФИЗИЧЕСКАЯ КУЛЬТУРА И СПОРТ</t>
  </si>
  <si>
    <t>1102</t>
  </si>
  <si>
    <t>Массовый спорт</t>
  </si>
  <si>
    <t>5120000</t>
  </si>
  <si>
    <t>Физкультурно-оздоровительная работа и спортивные мероприятия</t>
  </si>
  <si>
    <t>5129700</t>
  </si>
  <si>
    <t>Мероприятия в области спорта и физической культуры</t>
  </si>
  <si>
    <t>Всего</t>
  </si>
  <si>
    <t>План</t>
  </si>
  <si>
    <t>Исполнение</t>
  </si>
  <si>
    <t>% исполнения</t>
  </si>
  <si>
    <t>6</t>
  </si>
  <si>
    <t>Председатель Совета депутатов Калининского района</t>
  </si>
  <si>
    <t>Е.В. Глухова</t>
  </si>
  <si>
    <t>Глава Калининского района</t>
  </si>
  <si>
    <t>С.В. Колесник</t>
  </si>
  <si>
    <t>Расходы бюджета Калининского внутригородского района города Челябинска по разделам, подразделам, целевым статьям, группам (группам и подгруппам)  видов расходов классификации расходов бюджетов за 2015 год</t>
  </si>
  <si>
    <t xml:space="preserve">     (тыс. рублей)</t>
  </si>
  <si>
    <t>к решению Совета депутатов Калининского района</t>
  </si>
  <si>
    <t>от 11.05.2016 № 26/1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</si>
</sst>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"/>
    <numFmt numFmtId="190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2" applyFont="1" applyFill="1" applyAlignment="1">
      <alignment horizontal="right" vertical="center"/>
      <protection/>
    </xf>
    <xf numFmtId="49" fontId="1" fillId="0" borderId="0" xfId="0" applyNumberFormat="1" applyFont="1" applyAlignment="1" quotePrefix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/>
    </xf>
    <xf numFmtId="0" fontId="3" fillId="0" borderId="0" xfId="52" applyFont="1" applyBorder="1">
      <alignment/>
      <protection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8" fontId="1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F59" sqref="F59"/>
    </sheetView>
  </sheetViews>
  <sheetFormatPr defaultColWidth="9.140625" defaultRowHeight="12.75"/>
  <cols>
    <col min="1" max="1" width="5.8515625" style="0" customWidth="1"/>
    <col min="2" max="2" width="8.7109375" style="0" customWidth="1"/>
    <col min="3" max="3" width="4.421875" style="0" customWidth="1"/>
    <col min="4" max="4" width="38.421875" style="0" customWidth="1"/>
    <col min="7" max="7" width="8.00390625" style="0" customWidth="1"/>
  </cols>
  <sheetData>
    <row r="1" ht="15.75">
      <c r="G1" s="1" t="s">
        <v>0</v>
      </c>
    </row>
    <row r="2" ht="3" customHeight="1">
      <c r="G2" s="1"/>
    </row>
    <row r="3" ht="15.75">
      <c r="G3" s="1" t="s">
        <v>82</v>
      </c>
    </row>
    <row r="4" ht="15.75">
      <c r="G4" s="1" t="s">
        <v>83</v>
      </c>
    </row>
    <row r="7" spans="1:7" ht="53.25" customHeight="1">
      <c r="A7" s="27" t="s">
        <v>80</v>
      </c>
      <c r="B7" s="27"/>
      <c r="C7" s="27"/>
      <c r="D7" s="27"/>
      <c r="E7" s="27"/>
      <c r="F7" s="28"/>
      <c r="G7" s="28"/>
    </row>
    <row r="8" spans="1:7" ht="15.75">
      <c r="A8" s="2"/>
      <c r="B8" s="2"/>
      <c r="C8" s="2"/>
      <c r="D8" s="2"/>
      <c r="E8" s="24"/>
      <c r="F8" s="25" t="s">
        <v>81</v>
      </c>
      <c r="G8" s="26"/>
    </row>
    <row r="9" spans="1:7" ht="76.5">
      <c r="A9" s="10" t="s">
        <v>1</v>
      </c>
      <c r="B9" s="10" t="s">
        <v>2</v>
      </c>
      <c r="C9" s="10" t="s">
        <v>3</v>
      </c>
      <c r="D9" s="10" t="s">
        <v>4</v>
      </c>
      <c r="E9" s="8" t="s">
        <v>72</v>
      </c>
      <c r="F9" s="9" t="s">
        <v>73</v>
      </c>
      <c r="G9" s="9" t="s">
        <v>74</v>
      </c>
    </row>
    <row r="10" spans="1:7" ht="12.75">
      <c r="A10" s="3" t="s">
        <v>5</v>
      </c>
      <c r="B10" s="3" t="s">
        <v>6</v>
      </c>
      <c r="C10" s="3" t="s">
        <v>7</v>
      </c>
      <c r="D10" s="3" t="s">
        <v>8</v>
      </c>
      <c r="E10" s="10" t="s">
        <v>75</v>
      </c>
      <c r="F10" s="11">
        <v>7</v>
      </c>
      <c r="G10" s="11">
        <v>8</v>
      </c>
    </row>
    <row r="11" spans="1:7" ht="15">
      <c r="A11" s="4" t="s">
        <v>9</v>
      </c>
      <c r="B11" s="4" t="s">
        <v>10</v>
      </c>
      <c r="C11" s="4" t="s">
        <v>10</v>
      </c>
      <c r="D11" s="5" t="s">
        <v>11</v>
      </c>
      <c r="E11" s="18">
        <f>E12+E16+E23+E29</f>
        <v>27947.800000000003</v>
      </c>
      <c r="F11" s="18">
        <f>F12+F16+F23+F29</f>
        <v>27481.000000000004</v>
      </c>
      <c r="G11" s="22">
        <f aca="true" t="shared" si="0" ref="G11:G55">F11/E11*100</f>
        <v>98.3297433071655</v>
      </c>
    </row>
    <row r="12" spans="1:7" ht="39">
      <c r="A12" s="4" t="s">
        <v>12</v>
      </c>
      <c r="B12" s="4" t="s">
        <v>10</v>
      </c>
      <c r="C12" s="4" t="s">
        <v>10</v>
      </c>
      <c r="D12" s="5" t="s">
        <v>13</v>
      </c>
      <c r="E12" s="18">
        <f aca="true" t="shared" si="1" ref="E12:F14">E13</f>
        <v>1270</v>
      </c>
      <c r="F12" s="18">
        <f t="shared" si="1"/>
        <v>1270</v>
      </c>
      <c r="G12" s="17">
        <f t="shared" si="0"/>
        <v>100</v>
      </c>
    </row>
    <row r="13" spans="1:7" ht="64.5">
      <c r="A13" s="4" t="s">
        <v>12</v>
      </c>
      <c r="B13" s="4" t="s">
        <v>14</v>
      </c>
      <c r="C13" s="4" t="s">
        <v>10</v>
      </c>
      <c r="D13" s="5" t="s">
        <v>15</v>
      </c>
      <c r="E13" s="18">
        <f t="shared" si="1"/>
        <v>1270</v>
      </c>
      <c r="F13" s="18">
        <f t="shared" si="1"/>
        <v>1270</v>
      </c>
      <c r="G13" s="17">
        <f t="shared" si="0"/>
        <v>100</v>
      </c>
    </row>
    <row r="14" spans="1:7" ht="15">
      <c r="A14" s="4" t="s">
        <v>12</v>
      </c>
      <c r="B14" s="4" t="s">
        <v>16</v>
      </c>
      <c r="C14" s="4" t="s">
        <v>10</v>
      </c>
      <c r="D14" s="5" t="s">
        <v>17</v>
      </c>
      <c r="E14" s="18">
        <f t="shared" si="1"/>
        <v>1270</v>
      </c>
      <c r="F14" s="18">
        <f t="shared" si="1"/>
        <v>1270</v>
      </c>
      <c r="G14" s="17">
        <f t="shared" si="0"/>
        <v>100</v>
      </c>
    </row>
    <row r="15" spans="1:7" ht="77.25">
      <c r="A15" s="4" t="s">
        <v>12</v>
      </c>
      <c r="B15" s="4" t="s">
        <v>16</v>
      </c>
      <c r="C15" s="4" t="s">
        <v>18</v>
      </c>
      <c r="D15" s="5" t="s">
        <v>19</v>
      </c>
      <c r="E15" s="19">
        <f>911.4-463.8+891.6-69.2</f>
        <v>1270</v>
      </c>
      <c r="F15" s="19">
        <f>911.4-463.8+891.6-69.2</f>
        <v>1270</v>
      </c>
      <c r="G15" s="17">
        <f t="shared" si="0"/>
        <v>100</v>
      </c>
    </row>
    <row r="16" spans="1:7" ht="51.75">
      <c r="A16" s="4" t="s">
        <v>20</v>
      </c>
      <c r="B16" s="4" t="s">
        <v>10</v>
      </c>
      <c r="C16" s="4" t="s">
        <v>10</v>
      </c>
      <c r="D16" s="5" t="s">
        <v>21</v>
      </c>
      <c r="E16" s="18">
        <f>E17</f>
        <v>2401.5</v>
      </c>
      <c r="F16" s="18">
        <f>F17</f>
        <v>2401.5</v>
      </c>
      <c r="G16" s="17">
        <f t="shared" si="0"/>
        <v>100</v>
      </c>
    </row>
    <row r="17" spans="1:7" ht="64.5">
      <c r="A17" s="4" t="s">
        <v>20</v>
      </c>
      <c r="B17" s="4" t="s">
        <v>14</v>
      </c>
      <c r="C17" s="4" t="s">
        <v>10</v>
      </c>
      <c r="D17" s="5" t="s">
        <v>15</v>
      </c>
      <c r="E17" s="18">
        <f>E18+E21</f>
        <v>2401.5</v>
      </c>
      <c r="F17" s="18">
        <f>F18+F21</f>
        <v>2401.5</v>
      </c>
      <c r="G17" s="17">
        <f t="shared" si="0"/>
        <v>100</v>
      </c>
    </row>
    <row r="18" spans="1:7" ht="15">
      <c r="A18" s="4" t="s">
        <v>20</v>
      </c>
      <c r="B18" s="4" t="s">
        <v>22</v>
      </c>
      <c r="C18" s="4" t="s">
        <v>10</v>
      </c>
      <c r="D18" s="5" t="s">
        <v>23</v>
      </c>
      <c r="E18" s="18">
        <f>E19+E20</f>
        <v>1787.1000000000001</v>
      </c>
      <c r="F18" s="18">
        <f>F19+F20</f>
        <v>1787.1000000000001</v>
      </c>
      <c r="G18" s="17">
        <f t="shared" si="0"/>
        <v>100</v>
      </c>
    </row>
    <row r="19" spans="1:7" ht="77.25">
      <c r="A19" s="4" t="s">
        <v>20</v>
      </c>
      <c r="B19" s="4" t="s">
        <v>22</v>
      </c>
      <c r="C19" s="4" t="s">
        <v>18</v>
      </c>
      <c r="D19" s="5" t="s">
        <v>19</v>
      </c>
      <c r="E19" s="19">
        <f>1404.9+21.2</f>
        <v>1426.1000000000001</v>
      </c>
      <c r="F19" s="19">
        <f>1404.9+21.2</f>
        <v>1426.1000000000001</v>
      </c>
      <c r="G19" s="17">
        <f t="shared" si="0"/>
        <v>100</v>
      </c>
    </row>
    <row r="20" spans="1:7" ht="26.25">
      <c r="A20" s="4" t="s">
        <v>20</v>
      </c>
      <c r="B20" s="4" t="s">
        <v>22</v>
      </c>
      <c r="C20" s="4" t="s">
        <v>24</v>
      </c>
      <c r="D20" s="5" t="s">
        <v>25</v>
      </c>
      <c r="E20" s="19">
        <f>532.8-171.8</f>
        <v>360.99999999999994</v>
      </c>
      <c r="F20" s="19">
        <f>532.8-171.8</f>
        <v>360.99999999999994</v>
      </c>
      <c r="G20" s="17">
        <f t="shared" si="0"/>
        <v>100</v>
      </c>
    </row>
    <row r="21" spans="1:7" ht="26.25">
      <c r="A21" s="4" t="s">
        <v>20</v>
      </c>
      <c r="B21" s="4" t="s">
        <v>26</v>
      </c>
      <c r="C21" s="4" t="s">
        <v>10</v>
      </c>
      <c r="D21" s="5" t="s">
        <v>27</v>
      </c>
      <c r="E21" s="19">
        <f>E22</f>
        <v>614.4</v>
      </c>
      <c r="F21" s="19">
        <f>F22</f>
        <v>614.4</v>
      </c>
      <c r="G21" s="17">
        <f t="shared" si="0"/>
        <v>100</v>
      </c>
    </row>
    <row r="22" spans="1:7" ht="77.25">
      <c r="A22" s="4" t="s">
        <v>20</v>
      </c>
      <c r="B22" s="4" t="s">
        <v>26</v>
      </c>
      <c r="C22" s="4" t="s">
        <v>18</v>
      </c>
      <c r="D22" s="5" t="s">
        <v>19</v>
      </c>
      <c r="E22" s="19">
        <f>635.6-21.2</f>
        <v>614.4</v>
      </c>
      <c r="F22" s="19">
        <f>635.6-21.2</f>
        <v>614.4</v>
      </c>
      <c r="G22" s="17">
        <f t="shared" si="0"/>
        <v>100</v>
      </c>
    </row>
    <row r="23" spans="1:7" ht="52.5" customHeight="1">
      <c r="A23" s="4" t="s">
        <v>28</v>
      </c>
      <c r="B23" s="4" t="s">
        <v>10</v>
      </c>
      <c r="C23" s="4" t="s">
        <v>10</v>
      </c>
      <c r="D23" s="6" t="s">
        <v>29</v>
      </c>
      <c r="E23" s="20">
        <f>E24</f>
        <v>24188.800000000003</v>
      </c>
      <c r="F23" s="20">
        <f>F24</f>
        <v>23722.000000000004</v>
      </c>
      <c r="G23" s="22">
        <f t="shared" si="0"/>
        <v>98.07018124090489</v>
      </c>
    </row>
    <row r="24" spans="1:7" ht="64.5">
      <c r="A24" s="4" t="s">
        <v>28</v>
      </c>
      <c r="B24" s="4" t="s">
        <v>14</v>
      </c>
      <c r="C24" s="4" t="s">
        <v>10</v>
      </c>
      <c r="D24" s="6" t="s">
        <v>15</v>
      </c>
      <c r="E24" s="20">
        <f>E25</f>
        <v>24188.800000000003</v>
      </c>
      <c r="F24" s="20">
        <f>F25</f>
        <v>23722.000000000004</v>
      </c>
      <c r="G24" s="22">
        <f t="shared" si="0"/>
        <v>98.07018124090489</v>
      </c>
    </row>
    <row r="25" spans="1:7" ht="15">
      <c r="A25" s="4" t="s">
        <v>28</v>
      </c>
      <c r="B25" s="4" t="s">
        <v>22</v>
      </c>
      <c r="C25" s="4" t="s">
        <v>10</v>
      </c>
      <c r="D25" s="6" t="s">
        <v>23</v>
      </c>
      <c r="E25" s="20">
        <f>E26+E27+E28</f>
        <v>24188.800000000003</v>
      </c>
      <c r="F25" s="20">
        <f>F26+F27+F28</f>
        <v>23722.000000000004</v>
      </c>
      <c r="G25" s="22">
        <f t="shared" si="0"/>
        <v>98.07018124090489</v>
      </c>
    </row>
    <row r="26" spans="1:7" ht="77.25">
      <c r="A26" s="4" t="s">
        <v>28</v>
      </c>
      <c r="B26" s="4" t="s">
        <v>22</v>
      </c>
      <c r="C26" s="4" t="s">
        <v>18</v>
      </c>
      <c r="D26" s="6" t="s">
        <v>19</v>
      </c>
      <c r="E26" s="21">
        <f>20347.2-891.6</f>
        <v>19455.600000000002</v>
      </c>
      <c r="F26" s="21">
        <f>20347.2-891.6</f>
        <v>19455.600000000002</v>
      </c>
      <c r="G26" s="23">
        <f t="shared" si="0"/>
        <v>100</v>
      </c>
    </row>
    <row r="27" spans="1:7" ht="26.25">
      <c r="A27" s="4" t="s">
        <v>28</v>
      </c>
      <c r="B27" s="4" t="s">
        <v>22</v>
      </c>
      <c r="C27" s="4" t="s">
        <v>24</v>
      </c>
      <c r="D27" s="6" t="s">
        <v>25</v>
      </c>
      <c r="E27" s="21">
        <f>5887.9-1407.3+205.7</f>
        <v>4686.299999999999</v>
      </c>
      <c r="F27" s="21">
        <v>4219.5</v>
      </c>
      <c r="G27" s="22">
        <f t="shared" si="0"/>
        <v>90.03904999679919</v>
      </c>
    </row>
    <row r="28" spans="1:7" ht="15">
      <c r="A28" s="4" t="s">
        <v>28</v>
      </c>
      <c r="B28" s="4" t="s">
        <v>22</v>
      </c>
      <c r="C28" s="4" t="s">
        <v>30</v>
      </c>
      <c r="D28" s="6" t="s">
        <v>31</v>
      </c>
      <c r="E28" s="20">
        <f>97.5-50.6</f>
        <v>46.9</v>
      </c>
      <c r="F28" s="20">
        <f>97.5-50.6</f>
        <v>46.9</v>
      </c>
      <c r="G28" s="17">
        <f t="shared" si="0"/>
        <v>100</v>
      </c>
    </row>
    <row r="29" spans="1:7" ht="15">
      <c r="A29" s="4" t="s">
        <v>32</v>
      </c>
      <c r="B29" s="4" t="s">
        <v>10</v>
      </c>
      <c r="C29" s="4" t="s">
        <v>10</v>
      </c>
      <c r="D29" s="6" t="s">
        <v>33</v>
      </c>
      <c r="E29" s="20">
        <f aca="true" t="shared" si="2" ref="E29:F31">E30</f>
        <v>87.5</v>
      </c>
      <c r="F29" s="20">
        <f t="shared" si="2"/>
        <v>87.5</v>
      </c>
      <c r="G29" s="17">
        <f t="shared" si="0"/>
        <v>100</v>
      </c>
    </row>
    <row r="30" spans="1:7" ht="39">
      <c r="A30" s="4" t="s">
        <v>32</v>
      </c>
      <c r="B30" s="4" t="s">
        <v>34</v>
      </c>
      <c r="C30" s="4" t="s">
        <v>10</v>
      </c>
      <c r="D30" s="6" t="s">
        <v>35</v>
      </c>
      <c r="E30" s="20">
        <f t="shared" si="2"/>
        <v>87.5</v>
      </c>
      <c r="F30" s="20">
        <f t="shared" si="2"/>
        <v>87.5</v>
      </c>
      <c r="G30" s="17">
        <f t="shared" si="0"/>
        <v>100</v>
      </c>
    </row>
    <row r="31" spans="1:7" ht="15">
      <c r="A31" s="4" t="s">
        <v>32</v>
      </c>
      <c r="B31" s="4" t="s">
        <v>36</v>
      </c>
      <c r="C31" s="4" t="s">
        <v>10</v>
      </c>
      <c r="D31" s="6" t="s">
        <v>37</v>
      </c>
      <c r="E31" s="20">
        <f t="shared" si="2"/>
        <v>87.5</v>
      </c>
      <c r="F31" s="20">
        <f t="shared" si="2"/>
        <v>87.5</v>
      </c>
      <c r="G31" s="17">
        <f t="shared" si="0"/>
        <v>100</v>
      </c>
    </row>
    <row r="32" spans="1:7" ht="26.25">
      <c r="A32" s="4" t="s">
        <v>32</v>
      </c>
      <c r="B32" s="4" t="s">
        <v>36</v>
      </c>
      <c r="C32" s="4" t="s">
        <v>24</v>
      </c>
      <c r="D32" s="6" t="s">
        <v>25</v>
      </c>
      <c r="E32" s="20">
        <f>474.6-387.1</f>
        <v>87.5</v>
      </c>
      <c r="F32" s="20">
        <f>474.6-387.1</f>
        <v>87.5</v>
      </c>
      <c r="G32" s="17">
        <f t="shared" si="0"/>
        <v>100</v>
      </c>
    </row>
    <row r="33" spans="1:7" ht="20.25" customHeight="1">
      <c r="A33" s="4" t="s">
        <v>38</v>
      </c>
      <c r="B33" s="4" t="s">
        <v>10</v>
      </c>
      <c r="C33" s="4" t="s">
        <v>10</v>
      </c>
      <c r="D33" s="6" t="s">
        <v>39</v>
      </c>
      <c r="E33" s="20">
        <f aca="true" t="shared" si="3" ref="E33:F36">E34</f>
        <v>37974.8</v>
      </c>
      <c r="F33" s="20">
        <f t="shared" si="3"/>
        <v>37398.4</v>
      </c>
      <c r="G33" s="22">
        <f t="shared" si="0"/>
        <v>98.48215132140261</v>
      </c>
    </row>
    <row r="34" spans="1:7" ht="15">
      <c r="A34" s="4" t="s">
        <v>40</v>
      </c>
      <c r="B34" s="4" t="s">
        <v>10</v>
      </c>
      <c r="C34" s="4" t="s">
        <v>10</v>
      </c>
      <c r="D34" s="6" t="s">
        <v>41</v>
      </c>
      <c r="E34" s="20">
        <f t="shared" si="3"/>
        <v>37974.8</v>
      </c>
      <c r="F34" s="20">
        <f t="shared" si="3"/>
        <v>37398.4</v>
      </c>
      <c r="G34" s="22">
        <f t="shared" si="0"/>
        <v>98.48215132140261</v>
      </c>
    </row>
    <row r="35" spans="1:7" ht="15">
      <c r="A35" s="4" t="s">
        <v>40</v>
      </c>
      <c r="B35" s="4" t="s">
        <v>42</v>
      </c>
      <c r="C35" s="4" t="s">
        <v>10</v>
      </c>
      <c r="D35" s="6" t="s">
        <v>41</v>
      </c>
      <c r="E35" s="20">
        <f t="shared" si="3"/>
        <v>37974.8</v>
      </c>
      <c r="F35" s="20">
        <f t="shared" si="3"/>
        <v>37398.4</v>
      </c>
      <c r="G35" s="22">
        <f t="shared" si="0"/>
        <v>98.48215132140261</v>
      </c>
    </row>
    <row r="36" spans="1:7" ht="26.25">
      <c r="A36" s="4" t="s">
        <v>40</v>
      </c>
      <c r="B36" s="4" t="s">
        <v>43</v>
      </c>
      <c r="C36" s="4" t="s">
        <v>10</v>
      </c>
      <c r="D36" s="6" t="s">
        <v>44</v>
      </c>
      <c r="E36" s="20">
        <f t="shared" si="3"/>
        <v>37974.8</v>
      </c>
      <c r="F36" s="20">
        <f t="shared" si="3"/>
        <v>37398.4</v>
      </c>
      <c r="G36" s="22">
        <f t="shared" si="0"/>
        <v>98.48215132140261</v>
      </c>
    </row>
    <row r="37" spans="1:7" ht="26.25">
      <c r="A37" s="4" t="s">
        <v>40</v>
      </c>
      <c r="B37" s="4" t="s">
        <v>43</v>
      </c>
      <c r="C37" s="4" t="s">
        <v>24</v>
      </c>
      <c r="D37" s="6" t="s">
        <v>25</v>
      </c>
      <c r="E37" s="20">
        <f>9261.5+30000-1286.7</f>
        <v>37974.8</v>
      </c>
      <c r="F37" s="20">
        <v>37398.4</v>
      </c>
      <c r="G37" s="22">
        <f t="shared" si="0"/>
        <v>98.48215132140261</v>
      </c>
    </row>
    <row r="38" spans="1:7" ht="15">
      <c r="A38" s="4" t="s">
        <v>45</v>
      </c>
      <c r="B38" s="4" t="s">
        <v>10</v>
      </c>
      <c r="C38" s="4" t="s">
        <v>10</v>
      </c>
      <c r="D38" s="6" t="s">
        <v>46</v>
      </c>
      <c r="E38" s="20">
        <f>E39</f>
        <v>131.79999999999998</v>
      </c>
      <c r="F38" s="20">
        <f>F39</f>
        <v>131.79999999999998</v>
      </c>
      <c r="G38" s="17">
        <f t="shared" si="0"/>
        <v>100</v>
      </c>
    </row>
    <row r="39" spans="1:7" ht="15">
      <c r="A39" s="4" t="s">
        <v>47</v>
      </c>
      <c r="B39" s="4" t="s">
        <v>10</v>
      </c>
      <c r="C39" s="4" t="s">
        <v>10</v>
      </c>
      <c r="D39" s="6" t="s">
        <v>48</v>
      </c>
      <c r="E39" s="20">
        <f>E40</f>
        <v>131.79999999999998</v>
      </c>
      <c r="F39" s="20">
        <f>F40</f>
        <v>131.79999999999998</v>
      </c>
      <c r="G39" s="17">
        <f t="shared" si="0"/>
        <v>100</v>
      </c>
    </row>
    <row r="40" spans="1:7" ht="26.25">
      <c r="A40" s="4" t="s">
        <v>47</v>
      </c>
      <c r="B40" s="4" t="s">
        <v>49</v>
      </c>
      <c r="C40" s="4" t="s">
        <v>10</v>
      </c>
      <c r="D40" s="6" t="s">
        <v>50</v>
      </c>
      <c r="E40" s="20">
        <f>E41+E43</f>
        <v>131.79999999999998</v>
      </c>
      <c r="F40" s="20">
        <f>F41+F43</f>
        <v>131.79999999999998</v>
      </c>
      <c r="G40" s="17">
        <f t="shared" si="0"/>
        <v>100</v>
      </c>
    </row>
    <row r="41" spans="1:7" ht="26.25">
      <c r="A41" s="4" t="s">
        <v>47</v>
      </c>
      <c r="B41" s="4" t="s">
        <v>51</v>
      </c>
      <c r="C41" s="4" t="s">
        <v>10</v>
      </c>
      <c r="D41" s="6" t="s">
        <v>52</v>
      </c>
      <c r="E41" s="20">
        <f>E42</f>
        <v>114.6</v>
      </c>
      <c r="F41" s="20">
        <f>F42</f>
        <v>114.6</v>
      </c>
      <c r="G41" s="17">
        <f t="shared" si="0"/>
        <v>100</v>
      </c>
    </row>
    <row r="42" spans="1:7" ht="26.25">
      <c r="A42" s="4" t="s">
        <v>47</v>
      </c>
      <c r="B42" s="4" t="s">
        <v>51</v>
      </c>
      <c r="C42" s="4" t="s">
        <v>24</v>
      </c>
      <c r="D42" s="6" t="s">
        <v>25</v>
      </c>
      <c r="E42" s="20">
        <f>166.2-51.6</f>
        <v>114.6</v>
      </c>
      <c r="F42" s="20">
        <f>166.2-51.6</f>
        <v>114.6</v>
      </c>
      <c r="G42" s="17">
        <f t="shared" si="0"/>
        <v>100</v>
      </c>
    </row>
    <row r="43" spans="1:7" ht="26.25">
      <c r="A43" s="4" t="s">
        <v>47</v>
      </c>
      <c r="B43" s="4" t="s">
        <v>53</v>
      </c>
      <c r="C43" s="4" t="s">
        <v>10</v>
      </c>
      <c r="D43" s="6" t="s">
        <v>54</v>
      </c>
      <c r="E43" s="20">
        <f>E44</f>
        <v>17.2</v>
      </c>
      <c r="F43" s="20">
        <f>F44</f>
        <v>17.2</v>
      </c>
      <c r="G43" s="17">
        <f t="shared" si="0"/>
        <v>100</v>
      </c>
    </row>
    <row r="44" spans="1:7" ht="26.25">
      <c r="A44" s="4" t="s">
        <v>47</v>
      </c>
      <c r="B44" s="4" t="s">
        <v>53</v>
      </c>
      <c r="C44" s="4" t="s">
        <v>24</v>
      </c>
      <c r="D44" s="6" t="s">
        <v>25</v>
      </c>
      <c r="E44" s="20">
        <f>19.3-2.1</f>
        <v>17.2</v>
      </c>
      <c r="F44" s="20">
        <f>19.3-2.1</f>
        <v>17.2</v>
      </c>
      <c r="G44" s="17">
        <f t="shared" si="0"/>
        <v>100</v>
      </c>
    </row>
    <row r="45" spans="1:7" ht="15">
      <c r="A45" s="4" t="s">
        <v>55</v>
      </c>
      <c r="B45" s="4" t="s">
        <v>10</v>
      </c>
      <c r="C45" s="4" t="s">
        <v>10</v>
      </c>
      <c r="D45" s="6" t="s">
        <v>56</v>
      </c>
      <c r="E45" s="20">
        <f aca="true" t="shared" si="4" ref="E45:F48">E46</f>
        <v>663.2</v>
      </c>
      <c r="F45" s="20">
        <f t="shared" si="4"/>
        <v>663.2</v>
      </c>
      <c r="G45" s="17">
        <f t="shared" si="0"/>
        <v>100</v>
      </c>
    </row>
    <row r="46" spans="1:7" ht="15">
      <c r="A46" s="4" t="s">
        <v>57</v>
      </c>
      <c r="B46" s="4" t="s">
        <v>10</v>
      </c>
      <c r="C46" s="4" t="s">
        <v>10</v>
      </c>
      <c r="D46" s="6" t="s">
        <v>58</v>
      </c>
      <c r="E46" s="20">
        <f t="shared" si="4"/>
        <v>663.2</v>
      </c>
      <c r="F46" s="20">
        <f t="shared" si="4"/>
        <v>663.2</v>
      </c>
      <c r="G46" s="17">
        <f t="shared" si="0"/>
        <v>100</v>
      </c>
    </row>
    <row r="47" spans="1:7" ht="26.25">
      <c r="A47" s="4" t="s">
        <v>57</v>
      </c>
      <c r="B47" s="4" t="s">
        <v>59</v>
      </c>
      <c r="C47" s="4" t="s">
        <v>10</v>
      </c>
      <c r="D47" s="6" t="s">
        <v>60</v>
      </c>
      <c r="E47" s="20">
        <f t="shared" si="4"/>
        <v>663.2</v>
      </c>
      <c r="F47" s="20">
        <f t="shared" si="4"/>
        <v>663.2</v>
      </c>
      <c r="G47" s="17">
        <f t="shared" si="0"/>
        <v>100</v>
      </c>
    </row>
    <row r="48" spans="1:7" ht="26.25">
      <c r="A48" s="4" t="s">
        <v>57</v>
      </c>
      <c r="B48" s="4" t="s">
        <v>61</v>
      </c>
      <c r="C48" s="4" t="s">
        <v>10</v>
      </c>
      <c r="D48" s="6" t="s">
        <v>62</v>
      </c>
      <c r="E48" s="20">
        <f t="shared" si="4"/>
        <v>663.2</v>
      </c>
      <c r="F48" s="20">
        <f t="shared" si="4"/>
        <v>663.2</v>
      </c>
      <c r="G48" s="17">
        <f t="shared" si="0"/>
        <v>100</v>
      </c>
    </row>
    <row r="49" spans="1:7" ht="26.25">
      <c r="A49" s="4" t="s">
        <v>57</v>
      </c>
      <c r="B49" s="4" t="s">
        <v>61</v>
      </c>
      <c r="C49" s="4" t="s">
        <v>24</v>
      </c>
      <c r="D49" s="6" t="s">
        <v>25</v>
      </c>
      <c r="E49" s="20">
        <f>901.9-238.7</f>
        <v>663.2</v>
      </c>
      <c r="F49" s="20">
        <f>901.9-238.7</f>
        <v>663.2</v>
      </c>
      <c r="G49" s="17">
        <f t="shared" si="0"/>
        <v>100</v>
      </c>
    </row>
    <row r="50" spans="1:7" ht="15">
      <c r="A50" s="4" t="s">
        <v>63</v>
      </c>
      <c r="B50" s="4" t="s">
        <v>10</v>
      </c>
      <c r="C50" s="4" t="s">
        <v>10</v>
      </c>
      <c r="D50" s="6" t="s">
        <v>64</v>
      </c>
      <c r="E50" s="20">
        <f aca="true" t="shared" si="5" ref="E50:F53">E51</f>
        <v>260.2</v>
      </c>
      <c r="F50" s="20">
        <f t="shared" si="5"/>
        <v>260.2</v>
      </c>
      <c r="G50" s="17">
        <f t="shared" si="0"/>
        <v>100</v>
      </c>
    </row>
    <row r="51" spans="1:7" ht="15">
      <c r="A51" s="4" t="s">
        <v>65</v>
      </c>
      <c r="B51" s="4" t="s">
        <v>10</v>
      </c>
      <c r="C51" s="4" t="s">
        <v>10</v>
      </c>
      <c r="D51" s="6" t="s">
        <v>66</v>
      </c>
      <c r="E51" s="20">
        <f t="shared" si="5"/>
        <v>260.2</v>
      </c>
      <c r="F51" s="20">
        <f t="shared" si="5"/>
        <v>260.2</v>
      </c>
      <c r="G51" s="17">
        <f t="shared" si="0"/>
        <v>100</v>
      </c>
    </row>
    <row r="52" spans="1:7" ht="26.25">
      <c r="A52" s="4" t="s">
        <v>65</v>
      </c>
      <c r="B52" s="4" t="s">
        <v>67</v>
      </c>
      <c r="C52" s="4" t="s">
        <v>10</v>
      </c>
      <c r="D52" s="6" t="s">
        <v>68</v>
      </c>
      <c r="E52" s="20">
        <f t="shared" si="5"/>
        <v>260.2</v>
      </c>
      <c r="F52" s="20">
        <f t="shared" si="5"/>
        <v>260.2</v>
      </c>
      <c r="G52" s="17">
        <f t="shared" si="0"/>
        <v>100</v>
      </c>
    </row>
    <row r="53" spans="1:7" ht="26.25">
      <c r="A53" s="4" t="s">
        <v>65</v>
      </c>
      <c r="B53" s="4" t="s">
        <v>69</v>
      </c>
      <c r="C53" s="4" t="s">
        <v>10</v>
      </c>
      <c r="D53" s="6" t="s">
        <v>70</v>
      </c>
      <c r="E53" s="20">
        <f t="shared" si="5"/>
        <v>260.2</v>
      </c>
      <c r="F53" s="20">
        <f t="shared" si="5"/>
        <v>260.2</v>
      </c>
      <c r="G53" s="17">
        <f t="shared" si="0"/>
        <v>100</v>
      </c>
    </row>
    <row r="54" spans="1:7" ht="26.25">
      <c r="A54" s="4" t="s">
        <v>65</v>
      </c>
      <c r="B54" s="4" t="s">
        <v>69</v>
      </c>
      <c r="C54" s="4" t="s">
        <v>24</v>
      </c>
      <c r="D54" s="6" t="s">
        <v>25</v>
      </c>
      <c r="E54" s="20">
        <f>315.5-55.3</f>
        <v>260.2</v>
      </c>
      <c r="F54" s="20">
        <f>315.5-55.3</f>
        <v>260.2</v>
      </c>
      <c r="G54" s="17">
        <f t="shared" si="0"/>
        <v>100</v>
      </c>
    </row>
    <row r="55" spans="1:7" ht="15">
      <c r="A55" s="7" t="s">
        <v>10</v>
      </c>
      <c r="B55" s="7" t="s">
        <v>10</v>
      </c>
      <c r="C55" s="7" t="s">
        <v>10</v>
      </c>
      <c r="D55" s="6" t="s">
        <v>71</v>
      </c>
      <c r="E55" s="20">
        <f>E11+E33+E38+E45+E50</f>
        <v>66977.8</v>
      </c>
      <c r="F55" s="20">
        <f>F11+F33+F38+F45+F50</f>
        <v>65934.6</v>
      </c>
      <c r="G55" s="22">
        <f t="shared" si="0"/>
        <v>98.44246899719012</v>
      </c>
    </row>
    <row r="58" spans="1:7" ht="15">
      <c r="A58" s="12" t="s">
        <v>76</v>
      </c>
      <c r="B58" s="29"/>
      <c r="C58" s="32"/>
      <c r="D58" s="32"/>
      <c r="E58" s="32"/>
      <c r="F58" s="13" t="s">
        <v>77</v>
      </c>
      <c r="G58" s="32"/>
    </row>
    <row r="59" spans="1:7" ht="15">
      <c r="A59" s="14"/>
      <c r="B59" s="33"/>
      <c r="C59" s="32"/>
      <c r="D59" s="30"/>
      <c r="E59" s="32"/>
      <c r="F59" s="13"/>
      <c r="G59" s="32"/>
    </row>
    <row r="60" spans="1:7" ht="15">
      <c r="A60" s="15" t="s">
        <v>78</v>
      </c>
      <c r="B60" s="31"/>
      <c r="C60" s="32"/>
      <c r="D60" s="32"/>
      <c r="E60" s="32"/>
      <c r="F60" s="16" t="s">
        <v>79</v>
      </c>
      <c r="G60" s="32"/>
    </row>
  </sheetData>
  <sheetProtection/>
  <mergeCells count="2">
    <mergeCell ref="F8:G8"/>
    <mergeCell ref="A7:G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2016-03-15T08:20:29Z</cp:lastPrinted>
  <dcterms:created xsi:type="dcterms:W3CDTF">1996-10-08T23:32:33Z</dcterms:created>
  <dcterms:modified xsi:type="dcterms:W3CDTF">2016-05-11T11:09:24Z</dcterms:modified>
  <cp:category/>
  <cp:version/>
  <cp:contentType/>
  <cp:contentStatus/>
</cp:coreProperties>
</file>